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mc:AlternateContent xmlns:mc="http://schemas.openxmlformats.org/markup-compatibility/2006">
    <mc:Choice Requires="x15">
      <x15ac:absPath xmlns:x15ac="http://schemas.microsoft.com/office/spreadsheetml/2010/11/ac" url="E:\Dropbox\Clients\00 C3Profs - Peter en Harry\69 CPAT - C3Profs Privacy Assessment Tooling\201903 - CPAT 2019, March\"/>
    </mc:Choice>
  </mc:AlternateContent>
  <xr:revisionPtr revIDLastSave="0" documentId="13_ncr:1_{8F4D84C2-1C91-47BE-A2BB-93948A592649}" xr6:coauthVersionLast="43" xr6:coauthVersionMax="43" xr10:uidLastSave="{00000000-0000-0000-0000-000000000000}"/>
  <bookViews>
    <workbookView xWindow="-120" yWindow="-120" windowWidth="29040" windowHeight="15840" activeTab="2" xr2:uid="{00000000-000D-0000-FFFF-FFFF00000000}"/>
  </bookViews>
  <sheets>
    <sheet name="ReadMe" sheetId="23" r:id="rId1"/>
    <sheet name="DashBoard" sheetId="1" r:id="rId2"/>
    <sheet name="LCP #1" sheetId="2" r:id="rId3"/>
    <sheet name="LCP #2" sheetId="25" r:id="rId4"/>
    <sheet name="LCP #3" sheetId="26" r:id="rId5"/>
    <sheet name="LCP #4" sheetId="27" r:id="rId6"/>
    <sheet name="LCP #5" sheetId="28" r:id="rId7"/>
    <sheet name="LCP #6" sheetId="30" r:id="rId8"/>
    <sheet name="LCP #7" sheetId="31" r:id="rId9"/>
    <sheet name="LCP #8" sheetId="32" r:id="rId10"/>
    <sheet name="LCP #9" sheetId="33" r:id="rId11"/>
    <sheet name="Values" sheetId="22" r:id="rId12"/>
    <sheet name="Important GDPR Elements" sheetId="29"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1" i="1" l="1"/>
  <c r="U11" i="1"/>
  <c r="T11" i="1"/>
  <c r="G30" i="33"/>
  <c r="G29" i="33"/>
  <c r="G28" i="33"/>
  <c r="K26" i="33"/>
  <c r="J26" i="33"/>
  <c r="I26" i="33"/>
  <c r="K25" i="33"/>
  <c r="J25" i="33"/>
  <c r="I25" i="33"/>
  <c r="K24" i="33"/>
  <c r="J24" i="33"/>
  <c r="I24" i="33"/>
  <c r="K22" i="33"/>
  <c r="J22" i="33"/>
  <c r="F21" i="33" s="1"/>
  <c r="F4" i="33" s="1"/>
  <c r="I22" i="33"/>
  <c r="E21" i="33" s="1"/>
  <c r="E4" i="33" s="1"/>
  <c r="C5" i="33"/>
  <c r="C4" i="33"/>
  <c r="V10" i="1"/>
  <c r="U10" i="1"/>
  <c r="T10" i="1"/>
  <c r="K27" i="32"/>
  <c r="J27" i="32"/>
  <c r="I27" i="32"/>
  <c r="K26" i="32"/>
  <c r="J26" i="32"/>
  <c r="I26" i="32"/>
  <c r="V9" i="1"/>
  <c r="U9" i="1"/>
  <c r="T9" i="1"/>
  <c r="G43" i="32"/>
  <c r="G42" i="32"/>
  <c r="G41" i="32"/>
  <c r="K39" i="32"/>
  <c r="J39" i="32"/>
  <c r="I39" i="32"/>
  <c r="K37" i="32"/>
  <c r="J37" i="32"/>
  <c r="I37" i="32"/>
  <c r="K36" i="32"/>
  <c r="J36" i="32"/>
  <c r="I36" i="32"/>
  <c r="K35" i="32"/>
  <c r="J35" i="32"/>
  <c r="I35" i="32"/>
  <c r="K34" i="32"/>
  <c r="J34" i="32"/>
  <c r="I34" i="32"/>
  <c r="K32" i="32"/>
  <c r="J32" i="32"/>
  <c r="I32" i="32"/>
  <c r="K30" i="32"/>
  <c r="J30" i="32"/>
  <c r="I30" i="32"/>
  <c r="K28" i="32"/>
  <c r="J28" i="32"/>
  <c r="I28" i="32"/>
  <c r="K25" i="32"/>
  <c r="J25" i="32"/>
  <c r="I25" i="32"/>
  <c r="K24" i="32"/>
  <c r="J24" i="32"/>
  <c r="I24" i="32"/>
  <c r="K23" i="32"/>
  <c r="J23" i="32"/>
  <c r="I23" i="32"/>
  <c r="K22" i="32"/>
  <c r="J22" i="32"/>
  <c r="I22" i="32"/>
  <c r="C8" i="32"/>
  <c r="C7" i="32"/>
  <c r="C6" i="32"/>
  <c r="C5" i="32"/>
  <c r="C4" i="32"/>
  <c r="G33" i="31"/>
  <c r="G32" i="31"/>
  <c r="G31" i="31"/>
  <c r="K29" i="31"/>
  <c r="J29" i="31"/>
  <c r="I29" i="31"/>
  <c r="K28" i="31"/>
  <c r="J28" i="31"/>
  <c r="I28" i="31"/>
  <c r="K26" i="31"/>
  <c r="J26" i="31"/>
  <c r="I26" i="31"/>
  <c r="K25" i="31"/>
  <c r="J25" i="31"/>
  <c r="I25" i="31"/>
  <c r="K24" i="31"/>
  <c r="J24" i="31"/>
  <c r="I24" i="31"/>
  <c r="K22" i="31"/>
  <c r="J22" i="31"/>
  <c r="I22" i="31"/>
  <c r="E21" i="31" s="1"/>
  <c r="E4" i="31" s="1"/>
  <c r="C6" i="31"/>
  <c r="C5" i="31"/>
  <c r="C4" i="31"/>
  <c r="V8" i="1"/>
  <c r="U8" i="1"/>
  <c r="T8" i="1"/>
  <c r="G47" i="30"/>
  <c r="G46" i="30"/>
  <c r="G45" i="30"/>
  <c r="K43" i="30"/>
  <c r="J43" i="30"/>
  <c r="I43" i="30"/>
  <c r="K42" i="30"/>
  <c r="J42" i="30"/>
  <c r="I42" i="30"/>
  <c r="K40" i="30"/>
  <c r="J40" i="30"/>
  <c r="I40" i="30"/>
  <c r="K39" i="30"/>
  <c r="J39" i="30"/>
  <c r="I39" i="30"/>
  <c r="K38" i="30"/>
  <c r="J38" i="30"/>
  <c r="I38" i="30"/>
  <c r="K37" i="30"/>
  <c r="J37" i="30"/>
  <c r="I37" i="30"/>
  <c r="K35" i="30"/>
  <c r="J35" i="30"/>
  <c r="I35" i="30"/>
  <c r="K34" i="30"/>
  <c r="J34" i="30"/>
  <c r="I34" i="30"/>
  <c r="K33" i="30"/>
  <c r="J33" i="30"/>
  <c r="I33" i="30"/>
  <c r="K32" i="30"/>
  <c r="J32" i="30"/>
  <c r="I32" i="30"/>
  <c r="E31" i="30" s="1"/>
  <c r="E6" i="30" s="1"/>
  <c r="K30" i="30"/>
  <c r="J30" i="30"/>
  <c r="I30" i="30"/>
  <c r="K29" i="30"/>
  <c r="J29" i="30"/>
  <c r="I29" i="30"/>
  <c r="K28" i="30"/>
  <c r="J28" i="30"/>
  <c r="I28" i="30"/>
  <c r="K27" i="30"/>
  <c r="J27" i="30"/>
  <c r="I27" i="30"/>
  <c r="K25" i="30"/>
  <c r="J25" i="30"/>
  <c r="I25" i="30"/>
  <c r="K24" i="30"/>
  <c r="J24" i="30"/>
  <c r="I24" i="30"/>
  <c r="K23" i="30"/>
  <c r="J23" i="30"/>
  <c r="I23" i="30"/>
  <c r="K22" i="30"/>
  <c r="J22" i="30"/>
  <c r="I22" i="30"/>
  <c r="C8" i="30"/>
  <c r="C7" i="30"/>
  <c r="C6" i="30"/>
  <c r="C5" i="30"/>
  <c r="C4" i="30"/>
  <c r="K30" i="33" l="1"/>
  <c r="G14" i="33" s="1"/>
  <c r="I28" i="33"/>
  <c r="K32" i="33" s="1"/>
  <c r="K33" i="33" s="1"/>
  <c r="E23" i="33"/>
  <c r="E5" i="33" s="1"/>
  <c r="G23" i="33"/>
  <c r="G5" i="33" s="1"/>
  <c r="J29" i="33"/>
  <c r="F14" i="33" s="1"/>
  <c r="F23" i="33"/>
  <c r="F5" i="33" s="1"/>
  <c r="G21" i="33"/>
  <c r="G4" i="33" s="1"/>
  <c r="G33" i="32"/>
  <c r="G7" i="32" s="1"/>
  <c r="F21" i="32"/>
  <c r="F4" i="32" s="1"/>
  <c r="E31" i="32"/>
  <c r="E6" i="32" s="1"/>
  <c r="E33" i="32"/>
  <c r="E7" i="32" s="1"/>
  <c r="E29" i="32"/>
  <c r="E5" i="32" s="1"/>
  <c r="F29" i="32"/>
  <c r="F5" i="32" s="1"/>
  <c r="F31" i="32"/>
  <c r="F6" i="32" s="1"/>
  <c r="E38" i="32"/>
  <c r="E8" i="32" s="1"/>
  <c r="E21" i="32"/>
  <c r="E4" i="32" s="1"/>
  <c r="J42" i="32"/>
  <c r="F14" i="32" s="1"/>
  <c r="G29" i="32"/>
  <c r="G5" i="32" s="1"/>
  <c r="G31" i="32"/>
  <c r="G6" i="32" s="1"/>
  <c r="F33" i="32"/>
  <c r="F7" i="32" s="1"/>
  <c r="F38" i="32"/>
  <c r="F8" i="32" s="1"/>
  <c r="G38" i="32"/>
  <c r="G8" i="32" s="1"/>
  <c r="K43" i="32"/>
  <c r="G14" i="32" s="1"/>
  <c r="G21" i="32"/>
  <c r="G4" i="32" s="1"/>
  <c r="I41" i="32"/>
  <c r="G27" i="31"/>
  <c r="G6" i="31" s="1"/>
  <c r="E27" i="31"/>
  <c r="E6" i="31" s="1"/>
  <c r="F27" i="31"/>
  <c r="F6" i="31" s="1"/>
  <c r="J32" i="31"/>
  <c r="F14" i="31" s="1"/>
  <c r="K33" i="31"/>
  <c r="G14" i="31" s="1"/>
  <c r="F21" i="31"/>
  <c r="F4" i="31" s="1"/>
  <c r="E23" i="31"/>
  <c r="E5" i="31" s="1"/>
  <c r="F23" i="31"/>
  <c r="F5" i="31" s="1"/>
  <c r="G23" i="31"/>
  <c r="G5" i="31" s="1"/>
  <c r="I31" i="31"/>
  <c r="K35" i="31" s="1"/>
  <c r="K36" i="31" s="1"/>
  <c r="G21" i="31"/>
  <c r="G4" i="31" s="1"/>
  <c r="F26" i="30"/>
  <c r="F5" i="30" s="1"/>
  <c r="G41" i="30"/>
  <c r="G8" i="30" s="1"/>
  <c r="E21" i="30"/>
  <c r="E4" i="30" s="1"/>
  <c r="F21" i="30"/>
  <c r="F4" i="30" s="1"/>
  <c r="E36" i="30"/>
  <c r="E7" i="30" s="1"/>
  <c r="J46" i="30"/>
  <c r="F14" i="30" s="1"/>
  <c r="E26" i="30"/>
  <c r="E5" i="30" s="1"/>
  <c r="F31" i="30"/>
  <c r="F6" i="30" s="1"/>
  <c r="G31" i="30"/>
  <c r="G6" i="30" s="1"/>
  <c r="E41" i="30"/>
  <c r="E8" i="30" s="1"/>
  <c r="K47" i="30"/>
  <c r="G14" i="30" s="1"/>
  <c r="F36" i="30"/>
  <c r="F7" i="30" s="1"/>
  <c r="F41" i="30"/>
  <c r="F8" i="30" s="1"/>
  <c r="G26" i="30"/>
  <c r="G5" i="30" s="1"/>
  <c r="G36" i="30"/>
  <c r="G7" i="30" s="1"/>
  <c r="G21" i="30"/>
  <c r="G4" i="30" s="1"/>
  <c r="I45" i="30"/>
  <c r="V3" i="1"/>
  <c r="U3" i="1"/>
  <c r="T3" i="1"/>
  <c r="E14" i="33" l="1"/>
  <c r="E14" i="32"/>
  <c r="K45" i="32"/>
  <c r="K46" i="32" s="1"/>
  <c r="E14" i="31"/>
  <c r="K49" i="30"/>
  <c r="K50" i="30" s="1"/>
  <c r="E14" i="30"/>
  <c r="G41" i="28"/>
  <c r="G40" i="28"/>
  <c r="G39" i="28"/>
  <c r="K37" i="28"/>
  <c r="J37" i="28"/>
  <c r="I37" i="28"/>
  <c r="K36" i="28"/>
  <c r="J36" i="28"/>
  <c r="I36" i="28"/>
  <c r="K35" i="28"/>
  <c r="J35" i="28"/>
  <c r="I35" i="28"/>
  <c r="K33" i="28"/>
  <c r="J33" i="28"/>
  <c r="I33" i="28"/>
  <c r="K32" i="28"/>
  <c r="J32" i="28"/>
  <c r="I32" i="28"/>
  <c r="K30" i="28"/>
  <c r="J30" i="28"/>
  <c r="I30" i="28"/>
  <c r="K29" i="28"/>
  <c r="J29" i="28"/>
  <c r="I29" i="28"/>
  <c r="K27" i="28"/>
  <c r="J27" i="28"/>
  <c r="I27" i="28"/>
  <c r="K26" i="28"/>
  <c r="J26" i="28"/>
  <c r="I26" i="28"/>
  <c r="K25" i="28"/>
  <c r="J25" i="28"/>
  <c r="I25" i="28"/>
  <c r="K23" i="28"/>
  <c r="J23" i="28"/>
  <c r="I23" i="28"/>
  <c r="K22" i="28"/>
  <c r="J22" i="28"/>
  <c r="I22" i="28"/>
  <c r="C8" i="28"/>
  <c r="C7" i="28"/>
  <c r="C6" i="28"/>
  <c r="C5" i="28"/>
  <c r="C4" i="28"/>
  <c r="K75" i="2"/>
  <c r="J74" i="2"/>
  <c r="I73" i="2"/>
  <c r="G70" i="2"/>
  <c r="F70" i="2"/>
  <c r="E70" i="2"/>
  <c r="G66" i="2"/>
  <c r="F66" i="2"/>
  <c r="E66" i="2"/>
  <c r="G61" i="2"/>
  <c r="F61" i="2"/>
  <c r="E61" i="2"/>
  <c r="G51" i="2"/>
  <c r="F51" i="2"/>
  <c r="E51" i="2"/>
  <c r="G44" i="2"/>
  <c r="F44" i="2"/>
  <c r="E44" i="2"/>
  <c r="G38" i="2"/>
  <c r="F38" i="2"/>
  <c r="E38" i="2"/>
  <c r="G33" i="2"/>
  <c r="F33" i="2"/>
  <c r="E33" i="2"/>
  <c r="G27" i="2"/>
  <c r="F27" i="2"/>
  <c r="E27" i="2"/>
  <c r="G21" i="2"/>
  <c r="F21" i="2"/>
  <c r="E21" i="2"/>
  <c r="F21" i="28" l="1"/>
  <c r="F4" i="28" s="1"/>
  <c r="K41" i="28"/>
  <c r="G14" i="28" s="1"/>
  <c r="V7" i="1" s="1"/>
  <c r="G28" i="28"/>
  <c r="G6" i="28" s="1"/>
  <c r="G24" i="28"/>
  <c r="G5" i="28" s="1"/>
  <c r="F34" i="28"/>
  <c r="F8" i="28" s="1"/>
  <c r="E34" i="28"/>
  <c r="E8" i="28" s="1"/>
  <c r="F28" i="28"/>
  <c r="F6" i="28" s="1"/>
  <c r="F31" i="28"/>
  <c r="F7" i="28" s="1"/>
  <c r="G31" i="28"/>
  <c r="G7" i="28" s="1"/>
  <c r="G34" i="28"/>
  <c r="G8" i="28" s="1"/>
  <c r="E24" i="28"/>
  <c r="E5" i="28" s="1"/>
  <c r="E28" i="28"/>
  <c r="E6" i="28" s="1"/>
  <c r="E31" i="28"/>
  <c r="E7" i="28" s="1"/>
  <c r="E21" i="28"/>
  <c r="E4" i="28" s="1"/>
  <c r="J40" i="28"/>
  <c r="F14" i="28" s="1"/>
  <c r="U7" i="1" s="1"/>
  <c r="F24" i="28"/>
  <c r="F5" i="28" s="1"/>
  <c r="G21" i="28"/>
  <c r="G4" i="28" s="1"/>
  <c r="I39" i="28"/>
  <c r="G27" i="27"/>
  <c r="G26" i="27"/>
  <c r="G25" i="27"/>
  <c r="K23" i="27"/>
  <c r="J23" i="27"/>
  <c r="I23" i="27"/>
  <c r="K22" i="27"/>
  <c r="K27" i="27" s="1"/>
  <c r="J22" i="27"/>
  <c r="I22" i="27"/>
  <c r="C4" i="27"/>
  <c r="J26" i="27" l="1"/>
  <c r="F14" i="27" s="1"/>
  <c r="U6" i="1" s="1"/>
  <c r="F21" i="27"/>
  <c r="F4" i="27" s="1"/>
  <c r="E14" i="28"/>
  <c r="T7" i="1" s="1"/>
  <c r="K43" i="28"/>
  <c r="K44" i="28" s="1"/>
  <c r="G21" i="27"/>
  <c r="G4" i="27" s="1"/>
  <c r="E21" i="27"/>
  <c r="E4" i="27" s="1"/>
  <c r="I25" i="27"/>
  <c r="K24" i="26"/>
  <c r="J24" i="26"/>
  <c r="I24" i="26"/>
  <c r="K23" i="26"/>
  <c r="J23" i="26"/>
  <c r="I23" i="26"/>
  <c r="K29" i="27" l="1"/>
  <c r="K30" i="27" s="1"/>
  <c r="E14" i="27"/>
  <c r="T6" i="1" s="1"/>
  <c r="G14" i="27"/>
  <c r="V6" i="1" s="1"/>
  <c r="G29" i="26"/>
  <c r="G28" i="26"/>
  <c r="G27" i="26"/>
  <c r="K25" i="26"/>
  <c r="J25" i="26"/>
  <c r="I25" i="26"/>
  <c r="K22" i="26"/>
  <c r="J22" i="26"/>
  <c r="I22" i="26"/>
  <c r="C4" i="26"/>
  <c r="G27" i="25"/>
  <c r="G26" i="25"/>
  <c r="G25" i="25"/>
  <c r="K23" i="25"/>
  <c r="J23" i="25"/>
  <c r="I23" i="25"/>
  <c r="K22" i="25"/>
  <c r="J22" i="25"/>
  <c r="I22" i="25"/>
  <c r="C4" i="25"/>
  <c r="J28" i="26" l="1"/>
  <c r="F21" i="26"/>
  <c r="F4" i="26" s="1"/>
  <c r="K29" i="26"/>
  <c r="G14" i="26" s="1"/>
  <c r="V5" i="1" s="1"/>
  <c r="G21" i="26"/>
  <c r="G21" i="25"/>
  <c r="K27" i="25"/>
  <c r="I25" i="25"/>
  <c r="E21" i="25"/>
  <c r="E4" i="25" s="1"/>
  <c r="F21" i="25"/>
  <c r="J26" i="25"/>
  <c r="I27" i="26"/>
  <c r="E21" i="26"/>
  <c r="E4" i="26" s="1"/>
  <c r="F4" i="25"/>
  <c r="F14" i="26"/>
  <c r="U5" i="1" s="1"/>
  <c r="G4" i="26"/>
  <c r="F14" i="25"/>
  <c r="U4" i="1" s="1"/>
  <c r="G4" i="25"/>
  <c r="G14" i="25"/>
  <c r="V4" i="1" s="1"/>
  <c r="E14" i="26" l="1"/>
  <c r="T5" i="1" s="1"/>
  <c r="K31" i="26"/>
  <c r="K32" i="26" s="1"/>
  <c r="E14" i="25"/>
  <c r="T4" i="1" s="1"/>
  <c r="K29" i="25"/>
  <c r="K30" i="25" s="1"/>
  <c r="F12" i="2"/>
  <c r="C12" i="2"/>
  <c r="C11" i="2"/>
  <c r="C10" i="2"/>
  <c r="C9" i="2"/>
  <c r="K71" i="2"/>
  <c r="G12" i="2" s="1"/>
  <c r="J71" i="2"/>
  <c r="I71" i="2"/>
  <c r="E12" i="2" s="1"/>
  <c r="K69" i="2"/>
  <c r="J69" i="2"/>
  <c r="I69" i="2"/>
  <c r="K68" i="2"/>
  <c r="J68" i="2"/>
  <c r="I68" i="2"/>
  <c r="K67" i="2"/>
  <c r="J67" i="2"/>
  <c r="I67" i="2"/>
  <c r="K65" i="2"/>
  <c r="J65" i="2"/>
  <c r="I65" i="2"/>
  <c r="K64" i="2"/>
  <c r="J64" i="2"/>
  <c r="I64" i="2"/>
  <c r="K63" i="2"/>
  <c r="J63" i="2"/>
  <c r="I63" i="2"/>
  <c r="K62" i="2"/>
  <c r="J62" i="2"/>
  <c r="I62" i="2"/>
  <c r="E10" i="2" l="1"/>
  <c r="F10" i="2"/>
  <c r="G10" i="2"/>
  <c r="E11" i="2"/>
  <c r="F11" i="2"/>
  <c r="G11" i="2"/>
  <c r="K60" i="2"/>
  <c r="J60" i="2"/>
  <c r="I60" i="2"/>
  <c r="K59" i="2"/>
  <c r="J59" i="2"/>
  <c r="I59" i="2"/>
  <c r="K58" i="2"/>
  <c r="J58" i="2"/>
  <c r="I58" i="2"/>
  <c r="K57" i="2"/>
  <c r="J57" i="2"/>
  <c r="I57" i="2"/>
  <c r="K56" i="2"/>
  <c r="J56" i="2"/>
  <c r="I56" i="2"/>
  <c r="K55" i="2"/>
  <c r="J55" i="2"/>
  <c r="I55" i="2"/>
  <c r="K54" i="2"/>
  <c r="J54" i="2"/>
  <c r="I54" i="2"/>
  <c r="K53" i="2"/>
  <c r="J53" i="2"/>
  <c r="I53" i="2"/>
  <c r="K52" i="2"/>
  <c r="J52" i="2"/>
  <c r="I52" i="2"/>
  <c r="C8" i="2"/>
  <c r="C7" i="2"/>
  <c r="C6" i="2"/>
  <c r="F9" i="2" l="1"/>
  <c r="E9" i="2"/>
  <c r="G9" i="2"/>
  <c r="C5" i="2"/>
  <c r="C4" i="2"/>
  <c r="K50" i="2"/>
  <c r="J50" i="2"/>
  <c r="I50" i="2"/>
  <c r="K49" i="2"/>
  <c r="J49" i="2"/>
  <c r="I49" i="2"/>
  <c r="K48" i="2"/>
  <c r="J48" i="2"/>
  <c r="I48" i="2"/>
  <c r="K47" i="2"/>
  <c r="J47" i="2"/>
  <c r="I47" i="2"/>
  <c r="K46" i="2"/>
  <c r="J46" i="2"/>
  <c r="I46" i="2"/>
  <c r="K45" i="2"/>
  <c r="J45" i="2"/>
  <c r="I45" i="2"/>
  <c r="K43" i="2"/>
  <c r="J43" i="2"/>
  <c r="I43" i="2"/>
  <c r="K42" i="2"/>
  <c r="J42" i="2"/>
  <c r="I42" i="2"/>
  <c r="K41" i="2"/>
  <c r="J41" i="2"/>
  <c r="I41" i="2"/>
  <c r="K40" i="2"/>
  <c r="J40" i="2"/>
  <c r="I40" i="2"/>
  <c r="K39" i="2"/>
  <c r="J39" i="2"/>
  <c r="I39" i="2"/>
  <c r="K37" i="2"/>
  <c r="J37" i="2"/>
  <c r="I37" i="2"/>
  <c r="K36" i="2"/>
  <c r="J36" i="2"/>
  <c r="I36" i="2"/>
  <c r="K35" i="2"/>
  <c r="J35" i="2"/>
  <c r="I35" i="2"/>
  <c r="K34" i="2"/>
  <c r="J34" i="2"/>
  <c r="I34" i="2"/>
  <c r="K32" i="2"/>
  <c r="J32" i="2"/>
  <c r="I32" i="2"/>
  <c r="K31" i="2"/>
  <c r="J31" i="2"/>
  <c r="I31" i="2"/>
  <c r="K30" i="2"/>
  <c r="J30" i="2"/>
  <c r="I30" i="2"/>
  <c r="K29" i="2"/>
  <c r="J29" i="2"/>
  <c r="I29" i="2"/>
  <c r="K28" i="2"/>
  <c r="J28" i="2"/>
  <c r="I28" i="2"/>
  <c r="K26" i="2"/>
  <c r="J26" i="2"/>
  <c r="I26" i="2"/>
  <c r="K25" i="2"/>
  <c r="J25" i="2"/>
  <c r="I25" i="2"/>
  <c r="K24" i="2"/>
  <c r="J24" i="2"/>
  <c r="I24" i="2"/>
  <c r="K23" i="2"/>
  <c r="J23" i="2"/>
  <c r="I23" i="2"/>
  <c r="I22" i="2"/>
  <c r="G5" i="2" l="1"/>
  <c r="E5" i="2"/>
  <c r="G6" i="2"/>
  <c r="E8" i="2"/>
  <c r="F7" i="2"/>
  <c r="F5" i="2"/>
  <c r="E6" i="2"/>
  <c r="E7" i="2"/>
  <c r="G7" i="2"/>
  <c r="F6" i="2"/>
  <c r="F8" i="2"/>
  <c r="G8" i="2"/>
  <c r="E4" i="2"/>
  <c r="K22" i="2"/>
  <c r="J22" i="2"/>
  <c r="G75" i="2"/>
  <c r="G74" i="2"/>
  <c r="G73" i="2"/>
  <c r="F4" i="2" l="1"/>
  <c r="G4" i="2"/>
  <c r="E14" i="2"/>
  <c r="G14" i="2" l="1"/>
  <c r="T12" i="1"/>
  <c r="C5" i="1" s="1"/>
  <c r="F14" i="2"/>
  <c r="K77" i="2"/>
  <c r="K78" i="2" s="1"/>
  <c r="V12" i="1" l="1"/>
  <c r="C7" i="1" s="1"/>
  <c r="U12" i="1"/>
  <c r="C6" i="1" s="1"/>
  <c r="C12" i="1" l="1"/>
  <c r="C11" i="1"/>
</calcChain>
</file>

<file path=xl/sharedStrings.xml><?xml version="1.0" encoding="utf-8"?>
<sst xmlns="http://schemas.openxmlformats.org/spreadsheetml/2006/main" count="936" uniqueCount="426">
  <si>
    <t>ID</t>
  </si>
  <si>
    <t>Total Percentage Complete:</t>
  </si>
  <si>
    <t>Policies Complete</t>
  </si>
  <si>
    <t>Score:</t>
  </si>
  <si>
    <t>This work is licensed under a Creative Commons Attribution-ShareAlike 4.0 International License.</t>
  </si>
  <si>
    <t>Policy Status</t>
  </si>
  <si>
    <t>No Policy</t>
  </si>
  <si>
    <t>Informal Policy</t>
  </si>
  <si>
    <t>Written Policy</t>
  </si>
  <si>
    <t>Approved Written Policy</t>
  </si>
  <si>
    <t>Not Implemented</t>
  </si>
  <si>
    <t>Reporting Status</t>
  </si>
  <si>
    <t>Instructions - Read me first.</t>
  </si>
  <si>
    <t>Description:</t>
  </si>
  <si>
    <t>Controls Implemented</t>
  </si>
  <si>
    <t>PCF Control Detail</t>
  </si>
  <si>
    <t>Privacy Policy</t>
  </si>
  <si>
    <t>Fully implemented on All Systems</t>
  </si>
  <si>
    <t>Not reported</t>
  </si>
  <si>
    <t>Controls Implemeted</t>
  </si>
  <si>
    <t>Life Cycle Phase #1: Management</t>
  </si>
  <si>
    <t>Value in score</t>
  </si>
  <si>
    <t>Total Percentage ToDo:</t>
  </si>
  <si>
    <t>PPO01</t>
  </si>
  <si>
    <t>PPO02</t>
  </si>
  <si>
    <t>PPO03</t>
  </si>
  <si>
    <t>PPO04</t>
  </si>
  <si>
    <t>PPO05</t>
  </si>
  <si>
    <t>A documented privacy policy, which has been communicated to internal personnel and external stakeholders, has been established and is reviewed and approved annually by management.</t>
  </si>
  <si>
    <t>Management expresses its (responsibility for) commitment to solid and lawful privacy principles.</t>
  </si>
  <si>
    <t>The privacy policy states the objectives of the entity regarding privacy and personal data protection.</t>
  </si>
  <si>
    <t>For every instance of processing personal data, the entity establishes alignment with accepted and legal privacy principles, and documents the way in which adherence with these principles is achieved.</t>
  </si>
  <si>
    <t xml:space="preserve">The entity has established and documented the criteria that ensure and demonstrate lawful processing for each instance of personal data processing. </t>
  </si>
  <si>
    <t>The entity has established and communicated a policy that states its objectives and responsibilities regarding privacy and is in line with accepted privacy principles and applicable laws and regulations.</t>
  </si>
  <si>
    <t>PPO</t>
  </si>
  <si>
    <t>The entity has established and implemented clear roles and responsibilities regarding the safeguarding of personal data and the achievement of privacy objectives.</t>
  </si>
  <si>
    <t>RRE01</t>
  </si>
  <si>
    <t>RRE</t>
  </si>
  <si>
    <t>RRE02</t>
  </si>
  <si>
    <t>RRE03</t>
  </si>
  <si>
    <t>RRE04</t>
  </si>
  <si>
    <t>RRE05</t>
  </si>
  <si>
    <t>Parts of Controls implemented on Most Systems</t>
  </si>
  <si>
    <t>Parts of Policy Reported</t>
  </si>
  <si>
    <t>Full Reporting on all Controls</t>
  </si>
  <si>
    <t>Partly reported on Most Controls</t>
  </si>
  <si>
    <t>Parts of Controls Implemented on Some Systems</t>
  </si>
  <si>
    <t>For every instance of processing personal data, the entity has established and documented whether it operates as controller or processor.</t>
  </si>
  <si>
    <t xml:space="preserve">Where the entity operates as a processor, agreements with controllers are in place that govern the privacy responsibilities of the processor. </t>
  </si>
  <si>
    <t xml:space="preserve">Where the entity operates as a controller, it establishes agreements with processors that govern the privacy responsibilities of the processor. If the entity operates as a joint controller, an arrangement with the other controller is in place. </t>
  </si>
  <si>
    <t>Definition of roles and responsibilities</t>
  </si>
  <si>
    <t>The entity assigns coordination, oversight and monitoring of privacy to a designated person, such as a privacy officer or Data Protection Officer (DPO). The responsibility, authority, and accountability of the designated person are clearly documented and regularly reviewed.</t>
  </si>
  <si>
    <t xml:space="preserve">The roles and responsibilities of individual staff in safeguarding personal data and compliance with privacy principles have been established and communicated. </t>
  </si>
  <si>
    <t>PDI</t>
  </si>
  <si>
    <t>Personal Data Identification and classification</t>
  </si>
  <si>
    <t>The entity understands and documents which personal data is stored and processed and identifies and treats personal data appropriately.
Measures to safeguard personal data take into account the differences in sensitivity in personal data, leading to identification of risks and compliance with laws and regulations.</t>
  </si>
  <si>
    <t>PDI01</t>
  </si>
  <si>
    <t>The entity deploys a managed and documented process to identify and document processing of personal data and classifying that data as such. This includes processes, systems and third parties that handle personal data.</t>
  </si>
  <si>
    <t>The entity clearly distinguishes and documents processing instances of (a) personal data and (b) special categories of personal data.</t>
  </si>
  <si>
    <t>The entity deploys a procedure to assess whether existing or planned processing of personal data involves special categories of personal data. If so, it explicitly assesses and documents the lawfulness of (planned) processing and takes mitigating measures to ensure secure and compliant processing.</t>
  </si>
  <si>
    <t>The entity maintains and manages a systematic record of personal data processing activities including the characteristics of these activities (legitimate basis, purpose, categories of data and data subjects, recipients).</t>
  </si>
  <si>
    <t>PDI02</t>
  </si>
  <si>
    <t>PDI03</t>
  </si>
  <si>
    <t>PDI04</t>
  </si>
  <si>
    <t>RMA</t>
  </si>
  <si>
    <t>Risk Management</t>
  </si>
  <si>
    <t>A process is in place to periodically identify the events endangering privacy objectives.</t>
  </si>
  <si>
    <t>A process is in place to periodically assess the impact and probability of these events, and to subsequently formulate adequate risk responses and control measures.</t>
  </si>
  <si>
    <t>When new or changed privacy risks are identified, the privacy risk assessment and the risk response strategies are reviewed and updated where needed.</t>
  </si>
  <si>
    <t>Privacy risk acceptance criteria are approved, documented, and applied.</t>
  </si>
  <si>
    <t>The entity plans and implements the controls that are necessary to mitigate privacy risk. Progress of implementation is monitored and measured.</t>
  </si>
  <si>
    <t>RMA01</t>
  </si>
  <si>
    <t>RMA02</t>
  </si>
  <si>
    <t>RMA03</t>
  </si>
  <si>
    <t>RMA04</t>
  </si>
  <si>
    <t>RMA05</t>
  </si>
  <si>
    <t>The entity systematically and periodically identifies, assesses, and mitigates factors that endanger the achievement of privacy objectives.</t>
  </si>
  <si>
    <t>Policies complete</t>
  </si>
  <si>
    <t>POL</t>
  </si>
  <si>
    <t>CTRL</t>
  </si>
  <si>
    <t>REP</t>
  </si>
  <si>
    <t>Reporting effective</t>
  </si>
  <si>
    <t>N/A</t>
  </si>
  <si>
    <t>Comtrol Implementation Status</t>
  </si>
  <si>
    <t>Data Protection Impact Assessments</t>
  </si>
  <si>
    <t>PIA</t>
  </si>
  <si>
    <t>PIA01</t>
  </si>
  <si>
    <t>PIA02</t>
  </si>
  <si>
    <t>PIA03</t>
  </si>
  <si>
    <t>PIA04</t>
  </si>
  <si>
    <t>PIA05</t>
  </si>
  <si>
    <t>PIA06</t>
  </si>
  <si>
    <t>The entity deploys a managed and documented process to carry out an assessment of the impact on privacy regarding new or significantly changed processes, products and services.</t>
  </si>
  <si>
    <t>The assessment takes into account the risks to data subject privacy presented by the changes envisaged, and the measures to mitigate these risks.</t>
  </si>
  <si>
    <t>The assessment takes into account the purposes of processing in relation to the necessity and proportionality of processing personal data.</t>
  </si>
  <si>
    <t xml:space="preserve">The process ensures that all relevant stakeholders are involved in the assessment, and that specific guidelines of the supervisory authority regarding assessment criteria are adhered to. </t>
  </si>
  <si>
    <t>The entity documents all systems and software that process personal data and a history of changes applied to them.</t>
  </si>
  <si>
    <t>The entity’s change management process assures that approved privacy measures from the assessment have been implemented before the change is executed.</t>
  </si>
  <si>
    <t>The privacy-related impact of new products and services and their use within the entity is systematically identified, assessed and addressed.</t>
  </si>
  <si>
    <t>Harry van den Brink</t>
  </si>
  <si>
    <t>Any questions about how this tool works or suggestions and/or experiences in use can be directed to:
(click on name to send email)</t>
  </si>
  <si>
    <t>Privacy Incident and Breach Management</t>
  </si>
  <si>
    <t>PIB</t>
  </si>
  <si>
    <t>PIB01</t>
  </si>
  <si>
    <t>PIB02</t>
  </si>
  <si>
    <t>PIB03</t>
  </si>
  <si>
    <t>PIB04</t>
  </si>
  <si>
    <t>PIB05</t>
  </si>
  <si>
    <t>PIB06</t>
  </si>
  <si>
    <t>PIB07</t>
  </si>
  <si>
    <t>PIB08</t>
  </si>
  <si>
    <t>PIB09</t>
  </si>
  <si>
    <t>A formal, comprehensive privacy incident and breach management process has been implemented, which specifies the following:
a.	The responsibilities of staff members to inform the responsible privacy officer in case of a privacy incident or possible data breach;
b.	The privacy officer (or, if applicable, security officer) assesses whether the incident is privacy related. In case of a personal data breach, the privacy officer documents the nature of the breach, the consequences, and the approximate number of data records and data subjects affected. 
c.	The privacy officer initiates and coordinates required actions, and determines the required involvement of individuals and stakeholders to be informed (such as thee controller in case the entity is a processor).
d.	The privacy officer monitors the progress of remediating actions and reports to management (and, if applicable, informs the controller).</t>
  </si>
  <si>
    <t>The process includes a clear escalation path, based on the type or severity, or both, of the incident, up to legal counsel and executive management. The process addresses the criteria for contacting law enforcement, regulatory, or other authorities.</t>
  </si>
  <si>
    <t>The entity has a privacy breach notification policy that ensures that the supervisory authority is timely notified of the data breach if the breach is likely to result in a risk to the rights and freedoms of natural persons.</t>
  </si>
  <si>
    <t>The process ensures that all required information regarding the breach is collected and provided to the supervisory authority, including mitigating measures.</t>
  </si>
  <si>
    <t>The privacy officer has been assigned the overall responsibility for the breach management process. 
Incidents and breaches that do not involve personal data are the responsibility of the security officer.</t>
  </si>
  <si>
    <t>The privacy officer has been assigned the overall responsibility for the breach notification process. The privacy documents all considerations made when determining the obligation to notify.</t>
  </si>
  <si>
    <t xml:space="preserve">The breach management process outlines that lessons learned from breaches lead to remediations and improvements, and serve as input for staff privacy awareness programs. </t>
  </si>
  <si>
    <t>The privacy incident and breach management process also specifies the following:
a. after any major privacy incident or data breach, a formal incident evaluation is conducted, where necessary involving external expertise;
b. a periodic review of actual incidents is conducted and required improvements are identified based on the following:
- incident root cause;
- incident patterns;
- changes in the internal control environment and legislation;
- results of the periodic review and progress of improvements are reported to and reviewed by management.</t>
  </si>
  <si>
    <t>The breach management process is reviewed at least every year and shortly after the implementation of significant system or procedural changes.</t>
  </si>
  <si>
    <t>Control objective:
The entity adequately detects and handles privacy-related incidents; privacy-related incidents are responded to appropriately as to limit the consequences and to take measures to prevent future breaches.</t>
  </si>
  <si>
    <t>Reporting effectiev</t>
  </si>
  <si>
    <t>SCO</t>
  </si>
  <si>
    <t>Staff competences</t>
  </si>
  <si>
    <t>Staff in positions with access to or control over personal data and personal data processes have the necessary privacy competences to adequately perform their duties.</t>
  </si>
  <si>
    <t>SCO01</t>
  </si>
  <si>
    <t>SCO02</t>
  </si>
  <si>
    <t>SCO03</t>
  </si>
  <si>
    <t>SCO04</t>
  </si>
  <si>
    <t>The entity has documented and formalised the required privacy competences for staff that is involved in handling personal data. It also has established how these competences can be achieved (e.g. training programs).</t>
  </si>
  <si>
    <t xml:space="preserve">The entity documents the extent to which individual staff members possess these competences. A process is in place to bridge competence gaps. </t>
  </si>
  <si>
    <t>The entity addresses privacy competences in its hiring and onboarding process, and addresses privacy performance in individual appraisals.</t>
  </si>
  <si>
    <t>Management annually reviews the allocation of staff, budgets, and  other resources to its privacy program.</t>
  </si>
  <si>
    <t>Staff awareness and training</t>
  </si>
  <si>
    <t>SAT</t>
  </si>
  <si>
    <t>SAT01</t>
  </si>
  <si>
    <t>SAT02</t>
  </si>
  <si>
    <t>SAT03</t>
  </si>
  <si>
    <t>A privacy and security awareness course is organised at least annually for all employees. New employees, contractors, and others are required to complete a comparable training within the first month following employment in order to understand the privacy policy of the entity and its implications.</t>
  </si>
  <si>
    <t>In-depth (internal or external) privacy training is provided based on the necessary privacy competences of staff (see SCO). Training covers privacy and relevant security policies and procedures, legal and regulatory considerations, incident response, and related topics. Such training is:
a.	required annually for all employees who have access to personal data or are responsible for protection of personal data;
b.	tailored to the employee’s job responsibilities and required competences.</t>
  </si>
  <si>
    <t>Training and awareness courses are reviewed and updated to reflect current legislative, regulatory, industry, and entity policy and procedure requirements.</t>
  </si>
  <si>
    <t>Staff is sufficiently aware of privacy laws, regulations and organisational privacy policies and guidelines, and their individual responsibilities with regard to privacy, and the entity engages in programs to establish and maintain awareness.</t>
  </si>
  <si>
    <t>Control Objective</t>
  </si>
  <si>
    <t>Related GDPR key elements</t>
  </si>
  <si>
    <t>• Privacy principles
• Lawfulness of processing
• Records of processing activities</t>
  </si>
  <si>
    <t>• Privacy principles
• Responsibilities of controller and processor
• Records of processing activities
• Data Protection Officer
• Transfers of personal data to third countries or international organisations</t>
  </si>
  <si>
    <t>LRC</t>
  </si>
  <si>
    <t>Legal review of changes in regulatory and/or business requirements</t>
  </si>
  <si>
    <t>LRC01</t>
  </si>
  <si>
    <t>Privacy risks associated with changes to the entity (structure and strategy) and to regulatory requirements are adequately considered.</t>
  </si>
  <si>
    <t>The entity deploys a process to monitor, assess, and address the impact on privacy requirements from changes in:
c.	legal and regulatory requirements;
d.	industry requirements, best practices and guidelines;
e.	contracts, including service-level agreements with third parties (changes to the privacy and security related clauses in contracts are adequately reviewed and approved before they are executed);
f.	business operations and processes;
g.	people assigned responsibility for privacy and security matters;
h.	technology (prior to implementation).</t>
  </si>
  <si>
    <t xml:space="preserve">• Data Protection Impact Assessment 
• Lawfulness of processing </t>
  </si>
  <si>
    <t>• Security of processing
• Privacy principles</t>
  </si>
  <si>
    <t>Total Implementation</t>
  </si>
  <si>
    <t>LCP #1</t>
  </si>
  <si>
    <t>LCP #2</t>
  </si>
  <si>
    <t>LCP #3</t>
  </si>
  <si>
    <t>LCP #4</t>
  </si>
  <si>
    <t>LCP #5</t>
  </si>
  <si>
    <t>LCP #6</t>
  </si>
  <si>
    <t>LCP #7</t>
  </si>
  <si>
    <t>LCP #8</t>
  </si>
  <si>
    <t>LCP #9</t>
  </si>
  <si>
    <t>NOREA Privacy Control Framework (v1.0)</t>
  </si>
  <si>
    <t>PC</t>
  </si>
  <si>
    <t>CI</t>
  </si>
  <si>
    <t>RE</t>
  </si>
  <si>
    <t>Rating (MEAN):</t>
  </si>
  <si>
    <t>AVG</t>
  </si>
  <si>
    <t>Rating (MIN):</t>
  </si>
  <si>
    <t>Tools used:
- The NOREA Privacy Control Framework, version 1.0 dated May 2018
- Template NOREA Privacy Control Framework v1.0-R3, dated May 2018
- AuditScripts CIS20 V7.0b</t>
  </si>
  <si>
    <t>Done</t>
  </si>
  <si>
    <t>ToDo</t>
  </si>
  <si>
    <t>C3Profs.com</t>
  </si>
  <si>
    <t>Insert Organization Logo</t>
  </si>
  <si>
    <r>
      <t xml:space="preserve">NOREA Privacy Control Framework
</t>
    </r>
    <r>
      <rPr>
        <b/>
        <sz val="14"/>
        <color theme="0"/>
        <rFont val="Calibri"/>
        <family val="2"/>
        <scheme val="minor"/>
      </rPr>
      <t>c3profs assessment tool
version March 2019</t>
    </r>
  </si>
  <si>
    <t>Drop down elements</t>
  </si>
  <si>
    <t>Life Cycle Phase #2: Notice</t>
  </si>
  <si>
    <t>PST</t>
  </si>
  <si>
    <t>Privacy statement</t>
  </si>
  <si>
    <t>PST01</t>
  </si>
  <si>
    <t>The entity transparently informs data subjects of the entity’s policy, requirements, and practices regarding the collection, use, retention, disclosure and disposal of personal data.</t>
  </si>
  <si>
    <t>The entity’s privacy statement:
a.	describes the personal data obtained, the sources of such information, the purposes for which it is collected and the applicable lawfulness criteria;
b.	describes the consequences, if any, of the data subject not providing the requested information;
c.	describes (if applicable) further processing.</t>
  </si>
  <si>
    <t>The privacy statement is:
a.	easily accessible and (made) available for data subjects when personal data is first collected from the data subject;
b.	provided in a timely manner (that is, at or before the time personal data is collected, or as soon as practical thereafter) to enable individuals to decide whether or not to submit personal data to the entity;
c.	clearly dated, to allow data subjects to determine whether the notice has changed since the last time they read it or since the last time they submitted personal data to the entity.</t>
  </si>
  <si>
    <t>PST02</t>
  </si>
  <si>
    <t>• Rights of the data subject
• Responsibilities of the controller / processor</t>
  </si>
  <si>
    <t>Life Cycle Phase #3: Choice and consent</t>
  </si>
  <si>
    <t>Insert 
Organization Logo
here</t>
  </si>
  <si>
    <t>Consent framework</t>
  </si>
  <si>
    <t>CFR</t>
  </si>
  <si>
    <t>CFR01</t>
  </si>
  <si>
    <t>The entity’s privacy statement describes, in a clear and concise manner, the following:
a.	the choices available to the individual regarding the collection, use, and disclosure of personal data;
b.	the process an individual should follow to exercise these choices (for example, checking an opt out box to decline receiving marketing materials);
c.	the ability of, and process for, an individual to change contact preferences;
d.	the consequences of failing to provide personal data required for a transaction or service;
e.	the consequences of refusing to provide personal data (for example, transactions may not be processed);
f.	the consequences of denying or withdrawing consent (for example, opting out of receiving information about products and services may result in not being made aware of sales promotions).</t>
  </si>
  <si>
    <t>The entity obtains data subject’s consent for processing personal data where required or necessary.</t>
  </si>
  <si>
    <t>CFR02</t>
  </si>
  <si>
    <t>CFR03</t>
  </si>
  <si>
    <t>CFR04</t>
  </si>
  <si>
    <t>If processing is based on data subject’s consent, the entity:
a.	obtains and documents a data subject’s consent in a timely manner (that is, at or before the time personal data is collected or soon after);
b.	confirms an individual’s preferences (in writing or electronically);
c.	documents and manages changes to an individual’s preferences;
d.	ensures that an individual’s preferences are implemented in a timely fashion;
e.	retains information to be able to demonstrate given consent.</t>
  </si>
  <si>
    <t>The entity does not collect or process special categories of personal data, unless it has a lawful basis to do. 
If explicit consent of the data subject is the lawful basis for processing special categories of personal data, the data subject has affirmatively agreed, through some action, to the use or disclosure of the special categories of personal data. The entity obtains explicit consent directly from the data subject and documents/retains evidence of the data subject’s consent, for example, by requiring the individual to check a box or sign a form.</t>
  </si>
  <si>
    <t>In case of processing of personal data on the basis of data subject’s consent, the entity will facilitate the data subject in exercising its right to withdraw consent at any time.</t>
  </si>
  <si>
    <t>•	Lawfulness of processing
•	Conditions for consent
•	Rights of the data subject</t>
  </si>
  <si>
    <t>Management</t>
  </si>
  <si>
    <t>Notice</t>
  </si>
  <si>
    <t>Choice and consent</t>
  </si>
  <si>
    <t>Reference / rational</t>
  </si>
  <si>
    <t>Collect</t>
  </si>
  <si>
    <t>User, store and dispose</t>
  </si>
  <si>
    <t>Data access and data quality</t>
  </si>
  <si>
    <t>Disclose</t>
  </si>
  <si>
    <t>Data Security</t>
  </si>
  <si>
    <t>Monitoring and Enforcement</t>
  </si>
  <si>
    <r>
      <t xml:space="preserve">Assessment supported by: </t>
    </r>
    <r>
      <rPr>
        <b/>
        <i/>
        <sz val="18"/>
        <color theme="0"/>
        <rFont val="Calibri"/>
        <family val="2"/>
      </rPr>
      <t>Into Control - Privacy Consultancy</t>
    </r>
  </si>
  <si>
    <t>The purpose for this tool is to provide organizations with a  tool for performing an assessment of their privacy maturity level based on the controls defined by the NOREA Privacy Control Framework. This Framework is alligned with the dutch GDPR, the AVG. In order to use this tool, the assessor must complete the answers to the drop down menu questions lists on the pages labeled LCP #1 - LCP #9. By choosing a drop down choice for each critical control, the assessment tool will automatically generate scores on the maturity/compliance  level based on the answers to each question. Based on the answers to each question, the dashboard worksheet will automatically populate with the overall maturity/compliance level scores for the organization as a whole. These scores can therefore be used to measure the organization's progress. 
All elements of the framework can be scored on three aspects: 'Policies complete', 'Controls implemented', 'Reporting effective'. These aspects roughly confirm to 'Design', 'Existence' and 'Operating Effectiveness'. If an element is not applicable, select 'n/a', the element will then not be used to calculate a score. Please look at sheet Values to determine the weights of the answers: they are customisible. 
This work of C3Profs is licensed as Creative Common: our mission is to share knowledge and giving back to the community. The format of the tool is inspired on AuditScripts tool for a CIS20 assessment: recommended! The framework is created by the dutch association of IT Auditors: NOREA.
                                             Remember: a fool with a tool is still a fool. Seek guidance, knowledge and support, seek challengers outside the organisation. 
DISCLAIMER: C3PROFS is not responsible for the results the tool produces in any way (miscalculating, incompleteness, algorithmes etc.). Use of the results of the tool doesn't garantee compliance with AVG. If needed, seek independent audit and/or certification.</t>
  </si>
  <si>
    <t>Life Cycle Phase #4: Collect</t>
  </si>
  <si>
    <t>DMI</t>
  </si>
  <si>
    <t>Data Minimisation</t>
  </si>
  <si>
    <t>A process and procedures are in place to:
a.	identify the extent to which personal data is essential for the purposes of the entity’s processing, and to differentiate it from optional personal data;
b.	limit processing of personal data to the minimum extent required by the processing purposes;
c.	periodically review the continuing necessity of personal data in the entity’s products and/or services.</t>
  </si>
  <si>
    <t>DMI01</t>
  </si>
  <si>
    <t>DMI02</t>
  </si>
  <si>
    <t>he privacy policy states data minimisation as a privacy principle for the entity (see PPO).</t>
  </si>
  <si>
    <t>Personal data is adequate, relevant, and limited to what is necessary in relation to the legitimate purposes for which it is processed.</t>
  </si>
  <si>
    <t>• Privacy principles
• Privacy By Design / by Default</t>
  </si>
  <si>
    <t>Life Cycle Phase #5: Use, store and dispose</t>
  </si>
  <si>
    <t>ULI</t>
  </si>
  <si>
    <t>Use limitation</t>
  </si>
  <si>
    <t>Personal data is not disclosed, made available or otherwise used for other purposes than those specified in the entity’s privacy statement except:
a) with the consent of the data subject; or
b) by the authority of law.</t>
  </si>
  <si>
    <t xml:space="preserve">A process and procedures are in place to:
a.	limit disclosure and use of personal data to the legitimate purposes as documented in the entity’s privacy policy and privacy statement; 
b.	continuously assure that disclosure and use of personal data in agreement with the data subject’s consent and applicable laws and regulations. </t>
  </si>
  <si>
    <t>The privacy policy states use limitation as a privacy principle for the entity (see PPO).</t>
  </si>
  <si>
    <t>ULI01</t>
  </si>
  <si>
    <t>ULI02</t>
  </si>
  <si>
    <t>PBD</t>
  </si>
  <si>
    <t>Privacy architecture (Privacy by Design and Privacy by Default)</t>
  </si>
  <si>
    <t>The entity takes into account solid privacy policies, principles, and/or applicable laws and regulations when designing or changing products, services, business systems or processes .</t>
  </si>
  <si>
    <t>Assessment of privacy risks is an inherent and documented element of the entity’s project methodology and/or design and development process.</t>
  </si>
  <si>
    <t>Where the systems, services and products that process personal data offer privacy-related choices and options, the default setting for these choices and options will be as restrictive as possible in terms of privacy.</t>
  </si>
  <si>
    <t>When developing, designing, selecting and using applications, services and products that process personal data, the entity takes into account the privacy principles and privacy risks as early as possible in the design phase. The risk of conflicts between the privacy design and the rights and freedoms of data subjects (and the entity’s privacy policy) is identified and addressed.
If the entity procures third parties in these activities, it will require these third parties to deploy the same privacy risk management activities.</t>
  </si>
  <si>
    <t>PBD01</t>
  </si>
  <si>
    <t>PBD02</t>
  </si>
  <si>
    <t>PBD03</t>
  </si>
  <si>
    <t>• Privacy by Design / by Default
• Privacy principles</t>
  </si>
  <si>
    <t>Data retention</t>
  </si>
  <si>
    <t>DRE</t>
  </si>
  <si>
    <t>Personal data is retained no longer than the minimum time needed, as required by applicable laws and regulations, or for the purposes for which it was collected.</t>
  </si>
  <si>
    <t>he entity:
a.	documents its retention policies and disposal procedures for personal data;
b.	ensures personal data is not kept beyond the established retention time unless a justified business or legal reason for doing so exists;
c.	for each instance of personal data processing, documents applicable retention times;
d.	discloses retention time policies to data subjects in its privacy statement;
e.	retains, stores, and disposes archived and backup copies of records in accordance with its retention policies.</t>
  </si>
  <si>
    <t>DRE01</t>
  </si>
  <si>
    <t>DRE02</t>
  </si>
  <si>
    <t>Contractual requirements are considered when establishing retention practices when they may be exceptions to normal policies.</t>
  </si>
  <si>
    <t>• Privacy principles
• Responsibilities of the controller / processor</t>
  </si>
  <si>
    <t>DDA</t>
  </si>
  <si>
    <t>Disposal, destruction and anonymization</t>
  </si>
  <si>
    <t>Personal data is anonymised and/or disposed of within the entity where required. Identities should not be identifiable and personal data should not be available once it is past its retention date.</t>
  </si>
  <si>
    <t>The entity has a documented process in place that ensures:
a.	erasure or destruction of personal data records in accordance with the retention policies, regardless of the nature of storage media (for example, electronic, optical media, or paper based);
b.	disposal of original, archived, backup and ad hoc or personal copies of records in accordance with its destruction policies;
c.	adequate documentation of the disposal of personal data.
The entity further:
d.	within the limits of technology, locates and removes or reduces specified personal data about an individual as required, for example, removing credit card numbers after the transaction is complete;
e.	regularly and systematically destroys, erases, or anonymises  personal data that is no longer required to fulfill the identified purposes or as required by laws and regulations.</t>
  </si>
  <si>
    <t>DDA01</t>
  </si>
  <si>
    <t>DDA02</t>
  </si>
  <si>
    <t>Contractual requirements are considered when establishing disposal, destruction, and reduction practices if they may result in an exception to the entity’s normal policies.</t>
  </si>
  <si>
    <t>• Privacy principles
• Responsibilities of the controller / processor
• Security of processing 
• Privacy By Design / by Default</t>
  </si>
  <si>
    <t>URE</t>
  </si>
  <si>
    <t>Use and restriction</t>
  </si>
  <si>
    <t xml:space="preserve">Personal data is not used in case of the restriction of the data subject or in case of specific legal restrictions by local government. Objections to processing by data subject will be handled adequately. </t>
  </si>
  <si>
    <t>The entity communicates to the data subject the steps to be taken to exercise the right to restriction of processing and the right to object to processing, and the valid criteria to do so.</t>
  </si>
  <si>
    <t>The entity has a process in place to adequately respond to data subjects exercising their rights to restriction of processing or to object to processing.</t>
  </si>
  <si>
    <t>The entity has established whether local member state law imposes any restrictions on personal data processing (e.g. to safeguard national or public security) and is demonstrably compliant with these restrictions.</t>
  </si>
  <si>
    <t>URE01</t>
  </si>
  <si>
    <t>URE02</t>
  </si>
  <si>
    <t>URE03</t>
  </si>
  <si>
    <t xml:space="preserve">•	Privacy principles
• Lawfulness of processing 
• Rights of the data subject
• Transfers of personal data to third countries or international organisations </t>
  </si>
  <si>
    <t>ORGANIZATION</t>
  </si>
  <si>
    <t>RISK</t>
  </si>
  <si>
    <t>(D)PIA's available?</t>
  </si>
  <si>
    <t>DPO/FG in place?</t>
  </si>
  <si>
    <t>CLIENTS</t>
  </si>
  <si>
    <t>NOTICE implemented?</t>
  </si>
  <si>
    <t>DSR procedures implemented?</t>
  </si>
  <si>
    <t>ICT</t>
  </si>
  <si>
    <t>Technical safeguards implemented?</t>
  </si>
  <si>
    <t>Shortlist of important GDPR elements</t>
  </si>
  <si>
    <t>Comment</t>
  </si>
  <si>
    <t>Privacy Notice, Cookie notices</t>
  </si>
  <si>
    <t>How to for users</t>
  </si>
  <si>
    <t>Base is ISO27001 (partly), combined with specific elements as PBD en Retention/Delete (backup!)</t>
  </si>
  <si>
    <t>Life Cycle Phase #6: Data access and data quality</t>
  </si>
  <si>
    <t>Data subject access requests are responded to adequately, and data subjects are able to determine which personal data relating to her/him is processed and in what way.</t>
  </si>
  <si>
    <t>Data access requests</t>
  </si>
  <si>
    <t>DAR</t>
  </si>
  <si>
    <t>DAR01</t>
  </si>
  <si>
    <t>Procedures are in place to adequately respond to data subject access requests. In case the data subject exercises his/her right, the entity will inform the data subject of the nature of the personal data it processes and the characteristics of the processing (e.g. purpose, recipients, retention times, the existence of automated decision making).</t>
  </si>
  <si>
    <t>The entity informs the data subject of the existence of this right and the procedure to exercise this right in the privacy statement.</t>
  </si>
  <si>
    <t>The entity has a process in place to timely provide to the data subject, in a commonly used electronic form, a copy of the personal data undergoing processing.</t>
  </si>
  <si>
    <t>The entity verifies the identity of the requesting data subject before responding.</t>
  </si>
  <si>
    <t>DAR02</t>
  </si>
  <si>
    <t>DAR03</t>
  </si>
  <si>
    <t>DAR04</t>
  </si>
  <si>
    <t>• Security of processing 
• Privacy by Design / by Default 
• Rights of the data subject</t>
  </si>
  <si>
    <t>Data correction requests</t>
  </si>
  <si>
    <t>DCR</t>
  </si>
  <si>
    <t>Data subject correction requests are responded to adequately, and data subjects are able to determine whether their personal data is correct/up-to-date and are able to correct their personal data.</t>
  </si>
  <si>
    <t>DCR01</t>
  </si>
  <si>
    <t xml:space="preserve">Procedures are in place to adequately respond to data subject correction requests. In case the data subject exercises this right, the entity will rectify the personal data of the data subject without undue delay. </t>
  </si>
  <si>
    <t>The entity informs the data subject of the existence of this right and the procedure to exercise it in the privacy statement.</t>
  </si>
  <si>
    <t>The entity verifies the identity of the requesting data subject before acting on the request.</t>
  </si>
  <si>
    <t>The entity notifies third parties, to whom personal data has been disclosed, of necessary corrections in personal data.</t>
  </si>
  <si>
    <t>DCR02</t>
  </si>
  <si>
    <t>DCR03</t>
  </si>
  <si>
    <t>DCR04</t>
  </si>
  <si>
    <t>• Rights of the data subject</t>
  </si>
  <si>
    <t>Data deletion requests are responded to adequately and data subjects are able to have their personal data deleted if applicable criteria are met.</t>
  </si>
  <si>
    <t>Data deletion requests</t>
  </si>
  <si>
    <t>DDR</t>
  </si>
  <si>
    <t>Procedures are in place to adequately respond to data subject deletion requests (‘right to be forgotten’). In case the data subject exercises his/her right, the entity will validate the grounds of the request against applicable criteria (e.g. processing is consent-based, unlawful processing, purpose no longer valid, legal requirements for retention). Where a valid ground exists, the entity will erase the personal data without undue delay.</t>
  </si>
  <si>
    <t>If applicable, the entity notifies other controllers, to whom the personal data has been passed on, of the data subject’s request to have personal data deleted.</t>
  </si>
  <si>
    <t>DDR01</t>
  </si>
  <si>
    <t>DDR02</t>
  </si>
  <si>
    <t>DDR03</t>
  </si>
  <si>
    <t>DDR04</t>
  </si>
  <si>
    <t>Data portability requests</t>
  </si>
  <si>
    <t>DPR</t>
  </si>
  <si>
    <t>Data portability requests are responded to adequately and data subjects are able to have their personal data transferred to another entity if applicable criteria are met.</t>
  </si>
  <si>
    <t>Procedures are in place to adequately respond to data subject portability requests. In case the data subject exercises his/her right, the entity will validate the grounds of the request against applicable criteria (e.g. processing is consent-based, processing is carried out by automated means). Where a valid ground exists, the entity will transfer the personal data without undue delay.</t>
  </si>
  <si>
    <t>If technically feasible, the entity will transfer the personal data directly to another (controlling) entity as instructed by the data subject.</t>
  </si>
  <si>
    <t>DPR01</t>
  </si>
  <si>
    <t>DPR02</t>
  </si>
  <si>
    <t>DPR03</t>
  </si>
  <si>
    <t>DPR04</t>
  </si>
  <si>
    <t>• Rights of the data subject
• Right to data portability</t>
  </si>
  <si>
    <t>Accuracy and completeness of data</t>
  </si>
  <si>
    <t>ACD</t>
  </si>
  <si>
    <t>Documented procedures for validation, editing and update of personal data ensure accurate and complete personal data processing and the ability to access it when needed.</t>
  </si>
  <si>
    <t>The entity has procedures in place to:
a.	edit and validate personal data as it is collected, created, maintained, and updated;
b.	record the date when the personal data is obtained or updated;
c.	specify when the personal data is no longer valid;
d.	specify when and how the personal data is to be updated and the source for the update (for example, annual reconfirmation of information held and methods for individuals to proactively update personal data);
e.	indicate how to verify the accuracy and completeness of personal data obtained directly from an individual, received from a third party, or disclosed to a third party;
f.	ensure personal data processed is sufficiently accurate and complete to make decisions.</t>
  </si>
  <si>
    <t>The entity undertakes periodic assessments to check the accuracy of personal data records and to correct them, as necessary, to fulfill the stated purpose.</t>
  </si>
  <si>
    <t>ACD01</t>
  </si>
  <si>
    <t>ACD02</t>
  </si>
  <si>
    <t>• Security of processing</t>
  </si>
  <si>
    <t>•	Security of processing
•	Privacy principles
•	Data Protection Officer</t>
  </si>
  <si>
    <t>• Personal Data Breach</t>
  </si>
  <si>
    <t>• Data Protection Impact Assessment</t>
  </si>
  <si>
    <t>•	Data Protection Impact Assessment
•	Privacy By Design / by Default</t>
  </si>
  <si>
    <t>•	Records of processing activities
•	Privacy principles
•	Security of processing</t>
  </si>
  <si>
    <r>
      <t xml:space="preserve">Assessment supported by: </t>
    </r>
    <r>
      <rPr>
        <b/>
        <i/>
        <sz val="18"/>
        <color theme="0"/>
        <rFont val="Calibri"/>
        <family val="2"/>
      </rPr>
      <t>&lt;partner&gt;</t>
    </r>
  </si>
  <si>
    <t>Life Cycle Phase #7: Disclose</t>
  </si>
  <si>
    <t>Third party disclosure and registration</t>
  </si>
  <si>
    <t>TPD</t>
  </si>
  <si>
    <t xml:space="preserve">Personal data is not disclosed to third parties, or further processed for purposes for which the individual has not consented to. </t>
  </si>
  <si>
    <t>The entity has procedures in place to:
a.	prevent the disclosure of personal data to third parties unless the data subject has given consent for the disclosure;
b.	document the nature and extent of personal data disclosed to third parties;
c.	monitor whether disclosure to third parties is in continuous compliance with the entity’s privacy policies and procedures, or is specifically allowed or required by law or regulation;
d.	document any third-party disclosures for legal reasons;
e.	notify individuals and obtain their consent prior to disclosing personal data to a third party for purposes not identified in the privacy notice;
f.	monitor that personal data is only provided to third parties for purposes specified in the privacy notice.</t>
  </si>
  <si>
    <t>TPD01</t>
  </si>
  <si>
    <t xml:space="preserve">•	Security of processing 
•	Lawfulness of processing </t>
  </si>
  <si>
    <t>Third party agreements</t>
  </si>
  <si>
    <t>TPA</t>
  </si>
  <si>
    <t xml:space="preserve">Privacy considerations and requirements are adequately covered when procuring (personal data related) solutions or services from third parties resulting in appropriate handling or protection of personal data. </t>
  </si>
  <si>
    <t xml:space="preserve">If the entity procures solutions from third parties/suppliers or outsources processes to service providers, and processing of personal data is (partially) contracted, the entity enters into formal agreements that require from the third party due care and a level of protection of personal data equivalent to that of the entity. In doing so, the entity limits the third party’s use of personal data to purposes established by the entity. </t>
  </si>
  <si>
    <t>The entity ensures that the agreements will also address the following obligations of the third party:
a.	confidentiality and non-disclosure;
b.	security requirements;
c.	cooperation in responding to data subject requests and data subject rights execution;
d.	information provision (e.g. in case of planned subcontracting);
e.	information provision and cooperation in case of data breaches;
f.	retention periods and data deletion;
g.	no further subcontracting without permission of the entity;
h.	liabilities and indemnifications.</t>
  </si>
  <si>
    <t>TPA01</t>
  </si>
  <si>
    <t>TPA02</t>
  </si>
  <si>
    <t>The entity evaluates the performance and compliance of third parties using one or more of the following approaches (in ascending order of assurance and depending on the risk profile of the third party):
a.	the third party responds to a questionnaire about its practices;
b.	the third party self-certifies that its practices meet the entity’s requirements based on internal audit reports or other procedures;
c.	the entity performs a periodic on-site evaluation of the third party;
d.	The entity engages in an audit or assurance assessment provided by an independent auditor.</t>
  </si>
  <si>
    <t>TPA03</t>
  </si>
  <si>
    <t>•	Responsibilities of controller / processor
•	Security of processing</t>
  </si>
  <si>
    <t>DTR</t>
  </si>
  <si>
    <t>Data Transfers</t>
  </si>
  <si>
    <t xml:space="preserve">Personal data is not transferred (i.e. movement, viewing, or printing of data in another location) internationally to countries that have an inadequate legal privacy regime. </t>
  </si>
  <si>
    <t>The entity has established any instances where personal data under its responsibility is being transferred to and processed in third countries that possibly insufficiently guarantee the privacy rights of data subjects.</t>
  </si>
  <si>
    <t>The entity only transfers personal data to third countries, for which (a) an Adequacy Decision from the European Commission has been issued, or (b) a set of appropriate safeguards (e.g. binding corporate rules or adopted standard data protection clauses) has been implemented.</t>
  </si>
  <si>
    <t>DTR01</t>
  </si>
  <si>
    <t>DTR02</t>
  </si>
  <si>
    <t xml:space="preserve">• Transfers of personal data to third countries or international organisations </t>
  </si>
  <si>
    <t>Life Cycle Phase #8: Data Security</t>
  </si>
  <si>
    <t>Personal data is adequately secured from accidental errors or loss, or from malicious acts such as hacking or deliberate theft, disclosure or loss.</t>
  </si>
  <si>
    <t>Information Security Program</t>
  </si>
  <si>
    <t>ISP</t>
  </si>
  <si>
    <t>ISP01</t>
  </si>
  <si>
    <t>ISP02</t>
  </si>
  <si>
    <t>ISP03</t>
  </si>
  <si>
    <t>ISP04</t>
  </si>
  <si>
    <t>ISP05</t>
  </si>
  <si>
    <t>ISP06</t>
  </si>
  <si>
    <t>ISP07</t>
  </si>
  <si>
    <t>The entity has taken appropriate technical and organisational measures to ensure security of personal data. Security comprises confidentiality, integrity, and availability of personal data. Also refer to IAM, STR, ENC, LOG.</t>
  </si>
  <si>
    <t>Security of personal data is explicitly addressed in the entity’s information security policies and the information security management system.</t>
  </si>
  <si>
    <t>The appropriateness of security measures regarding personal data is established in periodic risk assessments in which all relevant stakeholders take part and in which actual and planned personal data processing is assessed.</t>
  </si>
  <si>
    <t>The entity has a documented policy on encryption and pseudonymisation of personal data and systematically verifies adherence to the policy (also refer to ENC).</t>
  </si>
  <si>
    <t>The entity regularly tests, assesses and evaluates the effectiveness of technical and organisational security measures to ensure an adequate level of personal data security and to identify and initiate improvements.</t>
  </si>
  <si>
    <t>The entity has an active stance towards deploying a code of conduct (from associations or industry bodies) and/or certifications to demonstrate an appropriate level of personal data security.</t>
  </si>
  <si>
    <t>The entity’s security program prevents access to personal data in computers, media, and paper-based information that are no longer in active use by the organisation (for example, computers, media, and paper-based information in storage, sold, or otherwise disposed of).</t>
  </si>
  <si>
    <t>Identity and access management</t>
  </si>
  <si>
    <t>IAM</t>
  </si>
  <si>
    <t>IAM01</t>
  </si>
  <si>
    <t>Systems and procedures are in place to:
a.	establish the level and nature of access that will be provided to users, based on the sensitivity of the personal data and the user’s legitimate business needs to access the personal data;
b.	authenticate users, for example, by user name and password, certificate, external token, or biometrics before access is granted to systems handling personal data;
c.	require enhanced security measures for remote access, such as additional or dynamic passwords, callback procedures, digital certificates, secure ID cards, virtual private network (VPN), or properly configured firewalls;
d.	implement intrusion detection and monitoring systems.</t>
  </si>
  <si>
    <t>Assignment of appropriate access rights, appropriate changes to access rights and timely removal of access rights decreases the likelihood of unauthorised access to, or inappropriate handling of personal data, or data breaches by internal employees, third parties or hackers.</t>
  </si>
  <si>
    <t>Security of processing</t>
  </si>
  <si>
    <t>Secure transmission</t>
  </si>
  <si>
    <t>STR</t>
  </si>
  <si>
    <t>STR01</t>
  </si>
  <si>
    <t>Restricted access to personal data during transmission adequately prevents unauthorised disclosure, breach, altering or destruction of personal data.</t>
  </si>
  <si>
    <t>Systems and procedures are in place to:
a.	define minimum levels of encryption and controls;
b.	employ industry standard encryption technology for transfer and receipt of personal data;
c.	assess and approve external network connections;
d.	protect personal data in both hardcopy and electronic forms sent by mail, courier, or other physical means;
e.	encrypt personal data collected and transmitted wirelessly and protect wireless networks from unauthorized access.</t>
  </si>
  <si>
    <t>• Security of processing
• Personal Data Breach</t>
  </si>
  <si>
    <t>Encryption and end-point security</t>
  </si>
  <si>
    <t>ENC</t>
  </si>
  <si>
    <t>ENC01</t>
  </si>
  <si>
    <t>Encryption assures the prevention of a breach of personal data (accidental loss of personal data, or malicious acts such as deliberate theft, disclosure or loss).</t>
  </si>
  <si>
    <t>Policies and procedures prohibit the storage of personal data on portable media or devices unless a business need exists and such storage is approved by management.</t>
  </si>
  <si>
    <t>Policies, systems, and procedures are in place to protect personal data accessed or stored on devices such as:
a.	laptop computers, PDAs, smart- phones and similar devices;
b.	computers and other devices used by employees while, for example, traveling and working at home;
c.	USB drives, CDs and DVDs, magnetic tape, or other portable media.
Such information is encrypted, password protected, physically protected, and subject to the entity’s access, retention and destruction policies.</t>
  </si>
  <si>
    <t>ENC02</t>
  </si>
  <si>
    <t>ENC03</t>
  </si>
  <si>
    <t>ENC04</t>
  </si>
  <si>
    <t>Procedures exist for creation, transfer, storage, and disposal of media containing personal data used for backup and recovery.</t>
  </si>
  <si>
    <t>Procedures exist to report loss or potential misuse of media containing personal data (also refer to PIA). Upon termination of employee- or third-party contracts, procedures provide for the return or destruction of portable media and devices used to access and store personal data, and of printed and other copies of such information.</t>
  </si>
  <si>
    <t>Logging of access</t>
  </si>
  <si>
    <t>LOG</t>
  </si>
  <si>
    <t>LOG01</t>
  </si>
  <si>
    <t>The entity detects and investigates access or access attempts to personal data by staff, third parties or hackers that could result in a breach, sabotage of systems, insertion of malicious code, theft of personal data, etc.</t>
  </si>
  <si>
    <t>Systems and procedures are in place to:
a.	manage logical and physical access to personal data, including hard copy, archive- and backup copies;
b.	log and monitor access (attempts) to systems with personal data in a logfile with a level of detail and retention time sufficient for the purposes of analysis and investigation;
c.	prevent the unauthorised or accidental destruction or loss of personal data;
d.	investigate breaches and attempts to gain unauthorized access.</t>
  </si>
  <si>
    <t>•	Security of processing
•	Personal Data Breach</t>
  </si>
  <si>
    <t>Life Cycle Phase #9: Monitoring and Enforcement</t>
  </si>
  <si>
    <t>Review of privacy compliance</t>
  </si>
  <si>
    <t>REV</t>
  </si>
  <si>
    <t>REV01</t>
  </si>
  <si>
    <t>Adequate oversight of the internal organisation and third parties ensures compliance with applicable privacy laws and regulatory requirements and decreases the risk of data breaches or loss of personal data.</t>
  </si>
  <si>
    <t>Systems and procedures are in place to:
a.	annually review compliance with privacy policies and procedures, commitments and applicable laws, regulations, service level agreements, standards adopted by the entity, and other contracts;
b.	document periodic reviews, for example, internal audit plans, audit reports, compliance checklists, and management sign-offs;
c.	report the results of the compliance review and recommendations for improvement to management, and implement a remediation plan;
d.	monitor the resolution of issues and vulnerabilities noted in the compliance review to ensure that appropriate corrective action is taken on a timely basis (including revision of privacy policies and procedures, where necessary).</t>
  </si>
  <si>
    <t>• Lawfulness of processing</t>
  </si>
  <si>
    <t>Periodic monitoring on privacy controls</t>
  </si>
  <si>
    <t>MON</t>
  </si>
  <si>
    <t>MON01</t>
  </si>
  <si>
    <t>Management of the entity reviews the following to ensure operational effectiveness of privacy controls:
a.	control outputs, control reports and deviations;
b.	trend analysis;
c.	training attendance and evaluations;
d.	complaints and their resolutions;
e.	internal reviews;
f.	internal and external audit reports;
g.	independent audit/assurance reports covering privacy controls at service organisations;
h.	other evidence of control effectiveness.</t>
  </si>
  <si>
    <t>MON02</t>
  </si>
  <si>
    <t>MON03</t>
  </si>
  <si>
    <t>The entity systematically and periodically assesses privacy processes and controls, as to establish that they operate as designed, resulting in ongoing compliance with applicable laws and regulatory requirements.</t>
  </si>
  <si>
    <t>The selection of controls to be monitored, reviewed and/or audited and the frequency with which this is performed are based on the sensitivity of the personal data involved and the risks of possible exposure or loss.</t>
  </si>
  <si>
    <t>The entity deploys a process that ensures that monitoring leads to remediation of shortcomings and continuous improvement.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</si>
</sst>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8"/>
      <color theme="0"/>
      <name val="Calibri"/>
      <family val="2"/>
      <scheme val="minor"/>
    </font>
    <font>
      <sz val="11"/>
      <color rgb="FF4374B7"/>
      <name val="Inherit"/>
    </font>
    <font>
      <u/>
      <sz val="11"/>
      <color theme="10"/>
      <name val="Calibri"/>
      <family val="2"/>
      <scheme val="minor"/>
    </font>
    <font>
      <sz val="11"/>
      <name val="Calibri"/>
      <family val="2"/>
      <scheme val="minor"/>
    </font>
    <font>
      <b/>
      <sz val="14"/>
      <color theme="0"/>
      <name val="Calibri"/>
      <family val="2"/>
      <scheme val="minor"/>
    </font>
    <font>
      <sz val="11"/>
      <color theme="0"/>
      <name val="Calibri"/>
      <family val="2"/>
      <scheme val="minor"/>
    </font>
    <font>
      <b/>
      <i/>
      <sz val="11"/>
      <color theme="1"/>
      <name val="Calibri"/>
      <family val="2"/>
      <scheme val="minor"/>
    </font>
    <font>
      <sz val="9"/>
      <name val="Lucida Sans Unicode"/>
      <family val="2"/>
    </font>
    <font>
      <b/>
      <i/>
      <sz val="14"/>
      <color theme="1"/>
      <name val="Calibri"/>
      <family val="2"/>
      <scheme val="minor"/>
    </font>
    <font>
      <b/>
      <sz val="14"/>
      <color rgb="FF92D050"/>
      <name val="Calibri"/>
      <family val="2"/>
      <scheme val="minor"/>
    </font>
    <font>
      <b/>
      <i/>
      <sz val="12"/>
      <color theme="1"/>
      <name val="Calibri"/>
      <family val="2"/>
      <scheme val="minor"/>
    </font>
    <font>
      <b/>
      <i/>
      <sz val="16"/>
      <color theme="4" tint="-0.249977111117893"/>
      <name val="Calibri"/>
      <family val="2"/>
      <scheme val="minor"/>
    </font>
    <font>
      <i/>
      <sz val="11"/>
      <name val="Calibri"/>
      <family val="2"/>
      <scheme val="minor"/>
    </font>
    <font>
      <b/>
      <i/>
      <sz val="18"/>
      <color theme="0"/>
      <name val="Calibri"/>
      <family val="2"/>
      <scheme val="minor"/>
    </font>
    <font>
      <b/>
      <sz val="36"/>
      <color theme="0"/>
      <name val="Georgia Pro Black"/>
      <family val="1"/>
    </font>
    <font>
      <b/>
      <i/>
      <sz val="18"/>
      <color theme="0"/>
      <name val="Calibri"/>
      <family val="2"/>
    </font>
    <font>
      <i/>
      <sz val="18"/>
      <color theme="0"/>
      <name val="Calibri"/>
      <family val="2"/>
    </font>
    <font>
      <b/>
      <sz val="20"/>
      <color theme="0"/>
      <name val="Calibri"/>
      <family val="2"/>
      <scheme val="minor"/>
    </font>
    <font>
      <sz val="20"/>
      <color theme="1"/>
      <name val="Calibri"/>
      <family val="2"/>
      <scheme val="minor"/>
    </font>
    <font>
      <i/>
      <sz val="14"/>
      <color theme="1"/>
      <name val="Calibri"/>
      <family val="2"/>
      <scheme val="minor"/>
    </font>
    <font>
      <sz val="16"/>
      <color theme="0"/>
      <name val="Calibri"/>
      <family val="2"/>
      <scheme val="minor"/>
    </font>
    <font>
      <sz val="16"/>
      <name val="Calibri"/>
      <family val="2"/>
      <scheme val="minor"/>
    </font>
  </fonts>
  <fills count="13">
    <fill>
      <patternFill patternType="none"/>
    </fill>
    <fill>
      <patternFill patternType="gray125"/>
    </fill>
    <fill>
      <patternFill patternType="solid">
        <fgColor rgb="FFC00000"/>
        <bgColor indexed="64"/>
      </patternFill>
    </fill>
    <fill>
      <patternFill patternType="solid">
        <fgColor rgb="FF007054"/>
        <bgColor indexed="64"/>
      </patternFill>
    </fill>
    <fill>
      <patternFill patternType="solid">
        <fgColor theme="0" tint="-0.249977111117893"/>
        <bgColor indexed="64"/>
      </patternFill>
    </fill>
    <fill>
      <patternFill patternType="solid">
        <fgColor rgb="FF27AE6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1"/>
        <bgColor indexed="64"/>
      </patternFill>
    </fill>
    <fill>
      <patternFill patternType="gray125">
        <bgColor theme="9" tint="0.59999389629810485"/>
      </patternFill>
    </fill>
  </fills>
  <borders count="24">
    <border>
      <left/>
      <right/>
      <top/>
      <bottom/>
      <diagonal/>
    </border>
    <border>
      <left/>
      <right style="thin">
        <color auto="1"/>
      </right>
      <top style="thin">
        <color auto="1"/>
      </top>
      <bottom style="thin">
        <color auto="1"/>
      </bottom>
      <diagonal/>
    </border>
    <border>
      <left style="medium">
        <color rgb="FFBFBFBF"/>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style="medium">
        <color rgb="FFBFBFBF"/>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BFBFBF"/>
      </left>
      <right style="medium">
        <color rgb="FFBFBFBF"/>
      </right>
      <top/>
      <bottom/>
      <diagonal/>
    </border>
    <border>
      <left style="medium">
        <color rgb="FFBFBFBF"/>
      </left>
      <right style="medium">
        <color rgb="FFBFBFBF"/>
      </right>
      <top style="medium">
        <color indexed="64"/>
      </top>
      <bottom/>
      <diagonal/>
    </border>
    <border>
      <left style="medium">
        <color rgb="FFBFBFBF"/>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ck">
        <color theme="9" tint="-0.499984740745262"/>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theme="9" tint="-0.499984740745262"/>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medium">
        <color rgb="FFBFBFBF"/>
      </left>
      <right style="medium">
        <color rgb="FFBFBFBF"/>
      </right>
      <top/>
      <bottom style="medium">
        <color indexed="64"/>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118">
    <xf numFmtId="0" fontId="0" fillId="0" borderId="0" xfId="0"/>
    <xf numFmtId="0" fontId="0" fillId="0" borderId="0" xfId="0" applyAlignment="1">
      <alignment horizontal="center"/>
    </xf>
    <xf numFmtId="0" fontId="0" fillId="0" borderId="0" xfId="0" applyAlignment="1">
      <alignment horizontal="center" vertical="center" wrapText="1"/>
    </xf>
    <xf numFmtId="9" fontId="0" fillId="0" borderId="0" xfId="1" applyFont="1" applyAlignment="1">
      <alignment horizontal="center" vertical="center"/>
    </xf>
    <xf numFmtId="2" fontId="0" fillId="0" borderId="0" xfId="0" applyNumberFormat="1" applyAlignment="1">
      <alignment horizontal="center"/>
    </xf>
    <xf numFmtId="0" fontId="5" fillId="0" borderId="0" xfId="0" applyFont="1" applyAlignment="1">
      <alignment horizontal="left" vertical="center"/>
    </xf>
    <xf numFmtId="0" fontId="2" fillId="2" borderId="0" xfId="0" applyFont="1" applyFill="1" applyAlignment="1">
      <alignment horizontal="center"/>
    </xf>
    <xf numFmtId="9" fontId="0" fillId="0" borderId="0" xfId="1" applyFont="1" applyAlignment="1">
      <alignment horizontal="center"/>
    </xf>
    <xf numFmtId="9" fontId="0" fillId="0" borderId="0" xfId="0" applyNumberFormat="1" applyAlignment="1">
      <alignment horizontal="center"/>
    </xf>
    <xf numFmtId="0" fontId="2" fillId="3" borderId="0" xfId="0" applyFont="1" applyFill="1" applyAlignment="1">
      <alignment horizontal="center"/>
    </xf>
    <xf numFmtId="0" fontId="2" fillId="3" borderId="0" xfId="0" applyFont="1" applyFill="1" applyAlignment="1">
      <alignment horizontal="center" vertical="center"/>
    </xf>
    <xf numFmtId="0" fontId="0" fillId="0" borderId="0" xfId="0" applyAlignment="1">
      <alignment vertical="center"/>
    </xf>
    <xf numFmtId="9" fontId="9" fillId="0" borderId="0" xfId="0" applyNumberFormat="1" applyFont="1" applyAlignment="1">
      <alignment horizontal="center"/>
    </xf>
    <xf numFmtId="0" fontId="9" fillId="0" borderId="0" xfId="0" applyFont="1"/>
    <xf numFmtId="0" fontId="2" fillId="0" borderId="0" xfId="0" applyFont="1" applyAlignment="1">
      <alignment horizontal="center" vertical="center"/>
    </xf>
    <xf numFmtId="9" fontId="0" fillId="0" borderId="0" xfId="0" applyNumberFormat="1"/>
    <xf numFmtId="2" fontId="0" fillId="6" borderId="0" xfId="0" applyNumberFormat="1" applyFill="1"/>
    <xf numFmtId="2" fontId="0" fillId="7" borderId="0" xfId="0" applyNumberFormat="1" applyFill="1"/>
    <xf numFmtId="2" fontId="0" fillId="8" borderId="0" xfId="0" applyNumberFormat="1" applyFill="1"/>
    <xf numFmtId="2" fontId="0" fillId="5" borderId="0" xfId="0" applyNumberFormat="1" applyFill="1"/>
    <xf numFmtId="0" fontId="0" fillId="0" borderId="0" xfId="0" applyAlignment="1">
      <alignment horizontal="left" vertical="center" wrapText="1"/>
    </xf>
    <xf numFmtId="0" fontId="3" fillId="0" borderId="0" xfId="0" applyFont="1" applyAlignment="1">
      <alignment horizontal="left" vertical="center"/>
    </xf>
    <xf numFmtId="0" fontId="11" fillId="0" borderId="2" xfId="0" applyFont="1" applyBorder="1" applyAlignment="1">
      <alignment vertical="center" wrapText="1"/>
    </xf>
    <xf numFmtId="0" fontId="11" fillId="0" borderId="3" xfId="0" applyFont="1" applyBorder="1" applyAlignment="1">
      <alignment vertical="center" wrapText="1"/>
    </xf>
    <xf numFmtId="0" fontId="7" fillId="0" borderId="0" xfId="0" applyFont="1" applyAlignment="1">
      <alignment horizontal="center"/>
    </xf>
    <xf numFmtId="0" fontId="10" fillId="10" borderId="7" xfId="0" applyFont="1" applyFill="1" applyBorder="1" applyAlignment="1">
      <alignment horizontal="center" vertical="center"/>
    </xf>
    <xf numFmtId="0" fontId="10" fillId="10" borderId="6" xfId="0" applyFont="1" applyFill="1" applyBorder="1" applyAlignment="1">
      <alignment horizontal="center" vertical="center"/>
    </xf>
    <xf numFmtId="0" fontId="12" fillId="10" borderId="5" xfId="0" applyFont="1" applyFill="1" applyBorder="1" applyAlignment="1">
      <alignment horizontal="center" vertical="center"/>
    </xf>
    <xf numFmtId="0" fontId="12" fillId="10" borderId="6" xfId="0" applyFont="1" applyFill="1" applyBorder="1" applyAlignment="1">
      <alignment horizontal="center" vertical="center"/>
    </xf>
    <xf numFmtId="9" fontId="13" fillId="11" borderId="0" xfId="0" applyNumberFormat="1" applyFont="1" applyFill="1" applyAlignment="1">
      <alignment horizontal="center" vertical="center"/>
    </xf>
    <xf numFmtId="0" fontId="0" fillId="0" borderId="0" xfId="0" applyAlignment="1">
      <alignment horizontal="right" vertical="center" wrapText="1"/>
    </xf>
    <xf numFmtId="0" fontId="0" fillId="0" borderId="0" xfId="0" applyAlignment="1">
      <alignment horizontal="right"/>
    </xf>
    <xf numFmtId="9" fontId="0" fillId="0" borderId="0" xfId="1" applyFont="1" applyAlignment="1">
      <alignment horizontal="center" vertical="center" wrapText="1"/>
    </xf>
    <xf numFmtId="0" fontId="6" fillId="0" borderId="0" xfId="2"/>
    <xf numFmtId="0" fontId="14" fillId="0" borderId="0" xfId="0" applyFont="1" applyAlignment="1">
      <alignment vertical="center" wrapText="1"/>
    </xf>
    <xf numFmtId="0" fontId="15" fillId="12" borderId="7" xfId="0" applyFont="1" applyFill="1" applyBorder="1" applyAlignment="1">
      <alignment horizontal="center"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2" fillId="3" borderId="0" xfId="0" applyFont="1" applyFill="1" applyAlignment="1">
      <alignment horizontal="right" vertical="center" wrapText="1"/>
    </xf>
    <xf numFmtId="0" fontId="0" fillId="0" borderId="10" xfId="0" applyBorder="1" applyAlignment="1">
      <alignment vertical="center" wrapText="1"/>
    </xf>
    <xf numFmtId="0" fontId="0" fillId="0" borderId="11" xfId="0" applyBorder="1" applyAlignment="1">
      <alignment vertical="center" wrapText="1"/>
    </xf>
    <xf numFmtId="0" fontId="2" fillId="0" borderId="0" xfId="0" applyFont="1" applyAlignment="1">
      <alignment vertical="center"/>
    </xf>
    <xf numFmtId="9" fontId="3" fillId="4" borderId="12" xfId="0" applyNumberFormat="1" applyFont="1" applyFill="1" applyBorder="1" applyAlignment="1">
      <alignment horizontal="center"/>
    </xf>
    <xf numFmtId="9" fontId="2" fillId="3" borderId="12" xfId="1" applyFont="1" applyFill="1" applyBorder="1" applyAlignment="1">
      <alignment horizontal="center" vertical="center" wrapText="1"/>
    </xf>
    <xf numFmtId="0" fontId="7" fillId="0" borderId="0" xfId="0" applyFont="1"/>
    <xf numFmtId="9" fontId="8" fillId="3" borderId="1" xfId="1" applyFont="1" applyFill="1" applyBorder="1" applyAlignment="1">
      <alignment horizontal="center"/>
    </xf>
    <xf numFmtId="0" fontId="3" fillId="0" borderId="0" xfId="0" applyFont="1" applyAlignment="1">
      <alignment horizontal="center"/>
    </xf>
    <xf numFmtId="0" fontId="0" fillId="0" borderId="0" xfId="0" quotePrefix="1" applyAlignment="1">
      <alignment horizontal="center"/>
    </xf>
    <xf numFmtId="0" fontId="10" fillId="0" borderId="0" xfId="0" applyFont="1" applyAlignment="1">
      <alignment horizontal="center"/>
    </xf>
    <xf numFmtId="0" fontId="16" fillId="0" borderId="0" xfId="0" applyFont="1" applyAlignment="1">
      <alignment horizontal="center"/>
    </xf>
    <xf numFmtId="0" fontId="4" fillId="3" borderId="0" xfId="0" applyFont="1" applyFill="1" applyAlignment="1">
      <alignment vertical="center"/>
    </xf>
    <xf numFmtId="0" fontId="4" fillId="3" borderId="0" xfId="0" applyFont="1" applyFill="1" applyAlignment="1">
      <alignment vertical="center" wrapText="1"/>
    </xf>
    <xf numFmtId="0" fontId="17" fillId="3" borderId="0" xfId="0" applyFont="1" applyFill="1" applyAlignment="1">
      <alignment vertical="center" wrapText="1"/>
    </xf>
    <xf numFmtId="0" fontId="17" fillId="3" borderId="0" xfId="0" applyFont="1" applyFill="1" applyAlignment="1">
      <alignment horizontal="center" vertical="center" wrapText="1"/>
    </xf>
    <xf numFmtId="0" fontId="18" fillId="3" borderId="0" xfId="0" applyFont="1" applyFill="1" applyAlignment="1">
      <alignment vertical="center"/>
    </xf>
    <xf numFmtId="0" fontId="17" fillId="0" borderId="0" xfId="0" applyFont="1" applyAlignment="1">
      <alignment vertical="center" wrapText="1"/>
    </xf>
    <xf numFmtId="9" fontId="3" fillId="4" borderId="20" xfId="0" applyNumberFormat="1" applyFont="1" applyFill="1" applyBorder="1" applyAlignment="1">
      <alignment horizontal="center"/>
    </xf>
    <xf numFmtId="9" fontId="3" fillId="0" borderId="0" xfId="0" applyNumberFormat="1" applyFont="1" applyAlignment="1">
      <alignment horizontal="center"/>
    </xf>
    <xf numFmtId="9" fontId="7" fillId="0" borderId="0" xfId="0" applyNumberFormat="1" applyFont="1" applyAlignment="1">
      <alignment horizontal="left"/>
    </xf>
    <xf numFmtId="0" fontId="0" fillId="10" borderId="21" xfId="0" applyFill="1" applyBorder="1" applyAlignment="1">
      <alignment vertical="center"/>
    </xf>
    <xf numFmtId="0" fontId="0" fillId="10" borderId="22" xfId="0" applyFill="1" applyBorder="1" applyAlignment="1">
      <alignment vertical="center"/>
    </xf>
    <xf numFmtId="0" fontId="20" fillId="0" borderId="0" xfId="0" applyFont="1" applyAlignment="1">
      <alignment horizontal="center" vertical="center"/>
    </xf>
    <xf numFmtId="0" fontId="22" fillId="0" borderId="0" xfId="0" applyFont="1"/>
    <xf numFmtId="9" fontId="13" fillId="0" borderId="0" xfId="0" applyNumberFormat="1" applyFont="1" applyAlignment="1">
      <alignment horizontal="center" vertical="center"/>
    </xf>
    <xf numFmtId="0" fontId="0" fillId="0" borderId="4" xfId="0" applyBorder="1" applyAlignment="1">
      <alignment horizontal="left" vertical="center" wrapText="1"/>
    </xf>
    <xf numFmtId="0" fontId="0" fillId="0" borderId="0" xfId="0" applyAlignment="1">
      <alignment vertical="center" wrapText="1"/>
    </xf>
    <xf numFmtId="0" fontId="12" fillId="0" borderId="0" xfId="0" applyFont="1" applyAlignment="1">
      <alignment horizontal="center" vertical="center"/>
    </xf>
    <xf numFmtId="0" fontId="10" fillId="0" borderId="0" xfId="0" applyFont="1" applyAlignment="1">
      <alignment horizontal="center" vertical="center"/>
    </xf>
    <xf numFmtId="0" fontId="24" fillId="11" borderId="0" xfId="0" applyFont="1" applyFill="1" applyAlignment="1">
      <alignment horizontal="center"/>
    </xf>
    <xf numFmtId="0" fontId="0" fillId="0" borderId="0" xfId="0" applyAlignment="1">
      <alignment wrapText="1"/>
    </xf>
    <xf numFmtId="0" fontId="25" fillId="0" borderId="0" xfId="0" applyFont="1"/>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10" borderId="0" xfId="0" applyFill="1" applyAlignment="1">
      <alignment vertical="center"/>
    </xf>
    <xf numFmtId="0" fontId="4" fillId="3" borderId="0" xfId="0" applyFont="1" applyFill="1" applyAlignment="1">
      <alignment horizontal="center" vertical="center" wrapText="1"/>
    </xf>
    <xf numFmtId="0" fontId="20" fillId="3" borderId="0" xfId="0" applyFont="1" applyFill="1" applyAlignment="1">
      <alignment horizontal="center" vertical="center"/>
    </xf>
    <xf numFmtId="0" fontId="6" fillId="12" borderId="5" xfId="2" applyFill="1" applyBorder="1" applyAlignment="1">
      <alignment horizontal="center" vertical="center" wrapText="1"/>
    </xf>
    <xf numFmtId="0" fontId="6" fillId="12" borderId="6" xfId="2" applyFill="1" applyBorder="1" applyAlignment="1">
      <alignment horizontal="center" vertical="center" wrapText="1"/>
    </xf>
    <xf numFmtId="0" fontId="6" fillId="12" borderId="7" xfId="2" applyFill="1" applyBorder="1" applyAlignment="1">
      <alignment horizontal="center" vertical="center" wrapText="1"/>
    </xf>
    <xf numFmtId="0" fontId="23" fillId="12" borderId="5" xfId="0" applyFont="1" applyFill="1" applyBorder="1" applyAlignment="1">
      <alignment horizontal="left" vertical="center" wrapText="1"/>
    </xf>
    <xf numFmtId="0" fontId="23" fillId="12" borderId="6" xfId="0" applyFont="1" applyFill="1" applyBorder="1" applyAlignment="1">
      <alignment horizontal="left" vertical="center" wrapText="1"/>
    </xf>
    <xf numFmtId="0" fontId="23" fillId="12" borderId="7" xfId="0" applyFont="1" applyFill="1" applyBorder="1" applyAlignment="1">
      <alignment horizontal="left" vertical="center" wrapText="1"/>
    </xf>
    <xf numFmtId="0" fontId="15" fillId="12" borderId="5" xfId="0" applyFont="1" applyFill="1" applyBorder="1" applyAlignment="1">
      <alignment horizontal="center" vertical="center" wrapText="1"/>
    </xf>
    <xf numFmtId="0" fontId="15" fillId="12" borderId="6" xfId="0" applyFont="1" applyFill="1" applyBorder="1" applyAlignment="1">
      <alignment horizontal="center" vertical="center" wrapText="1"/>
    </xf>
    <xf numFmtId="0" fontId="21" fillId="3" borderId="0" xfId="0" applyFont="1" applyFill="1" applyAlignment="1">
      <alignment horizontal="center"/>
    </xf>
    <xf numFmtId="0" fontId="12" fillId="12" borderId="5" xfId="0" applyFont="1" applyFill="1" applyBorder="1" applyAlignment="1">
      <alignment horizontal="left" vertical="center" wrapText="1"/>
    </xf>
    <xf numFmtId="0" fontId="12" fillId="12" borderId="6" xfId="0" applyFont="1" applyFill="1" applyBorder="1" applyAlignment="1">
      <alignment horizontal="left" vertical="center" wrapText="1"/>
    </xf>
    <xf numFmtId="0" fontId="12" fillId="12" borderId="7" xfId="0" applyFont="1" applyFill="1" applyBorder="1" applyAlignment="1">
      <alignment horizontal="left" vertical="center" wrapText="1"/>
    </xf>
    <xf numFmtId="0" fontId="18" fillId="3" borderId="13" xfId="0" applyFont="1" applyFill="1" applyBorder="1" applyAlignment="1">
      <alignment vertical="center"/>
    </xf>
    <xf numFmtId="0" fontId="17" fillId="3" borderId="14"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7" fillId="3" borderId="18"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20" fillId="3" borderId="6" xfId="0" applyFont="1" applyFill="1" applyBorder="1" applyAlignment="1">
      <alignment horizontal="center" vertical="center"/>
    </xf>
    <xf numFmtId="0" fontId="4" fillId="3" borderId="13" xfId="0" applyFont="1" applyFill="1" applyBorder="1" applyAlignment="1">
      <alignment horizontal="center" vertical="center"/>
    </xf>
    <xf numFmtId="0" fontId="6" fillId="0" borderId="0" xfId="2" applyAlignment="1">
      <alignment horizontal="center" vertical="center"/>
    </xf>
    <xf numFmtId="0" fontId="8" fillId="3" borderId="0" xfId="0" applyFont="1" applyFill="1" applyAlignment="1">
      <alignment horizontal="right"/>
    </xf>
    <xf numFmtId="0" fontId="2" fillId="3" borderId="0" xfId="0" applyFont="1" applyFill="1" applyAlignment="1">
      <alignment horizontal="center"/>
    </xf>
    <xf numFmtId="0" fontId="0" fillId="0" borderId="0" xfId="0" applyAlignment="1">
      <alignment horizontal="right"/>
    </xf>
    <xf numFmtId="0" fontId="18" fillId="3" borderId="0" xfId="0" applyFont="1" applyFill="1" applyAlignment="1">
      <alignment horizontal="left" vertical="center"/>
    </xf>
    <xf numFmtId="0" fontId="4" fillId="3" borderId="0" xfId="0" applyFont="1" applyFill="1" applyAlignment="1">
      <alignment horizontal="left" vertical="center"/>
    </xf>
    <xf numFmtId="0" fontId="0" fillId="0" borderId="0" xfId="0" applyAlignment="1">
      <alignment horizontal="left" vertical="center" wrapText="1"/>
    </xf>
    <xf numFmtId="0" fontId="0" fillId="0" borderId="4" xfId="0" applyBorder="1" applyAlignment="1">
      <alignment horizontal="left" vertical="center" wrapText="1"/>
    </xf>
    <xf numFmtId="9" fontId="9" fillId="9" borderId="0" xfId="0" applyNumberFormat="1" applyFont="1" applyFill="1" applyAlignment="1">
      <alignment horizontal="right"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9" xfId="0" applyBorder="1" applyAlignment="1">
      <alignment horizontal="left" vertical="center" wrapText="1"/>
    </xf>
    <xf numFmtId="0" fontId="0" fillId="0" borderId="8" xfId="0" applyBorder="1" applyAlignment="1">
      <alignment horizontal="left" vertical="center" wrapText="1"/>
    </xf>
    <xf numFmtId="0" fontId="0" fillId="0" borderId="23" xfId="0" applyBorder="1" applyAlignment="1">
      <alignment horizontal="left" vertical="center" wrapText="1"/>
    </xf>
    <xf numFmtId="9" fontId="9" fillId="0" borderId="0" xfId="0" applyNumberFormat="1" applyFont="1" applyAlignment="1">
      <alignment horizontal="right" vertical="center"/>
    </xf>
    <xf numFmtId="0" fontId="0" fillId="0" borderId="10" xfId="0"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center" vertical="center" wrapText="1"/>
    </xf>
    <xf numFmtId="0" fontId="24" fillId="11" borderId="0" xfId="0" applyFont="1" applyFill="1" applyAlignment="1">
      <alignment horizontal="center"/>
    </xf>
  </cellXfs>
  <cellStyles count="3">
    <cellStyle name="Hyperlink" xfId="2" builtinId="8"/>
    <cellStyle name="Procent" xfId="1" builtinId="5"/>
    <cellStyle name="Standaard" xfId="0" builtinId="0"/>
  </cellStyles>
  <dxfs count="540">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
      <fill>
        <patternFill>
          <bgColor rgb="FFE74C3C"/>
        </patternFill>
      </fill>
    </dxf>
    <dxf>
      <fill>
        <patternFill>
          <bgColor rgb="FFF39C12"/>
        </patternFill>
      </fill>
    </dxf>
    <dxf>
      <fill>
        <patternFill>
          <bgColor rgb="FFFFFF00"/>
        </patternFill>
      </fill>
    </dxf>
    <dxf>
      <fill>
        <patternFill>
          <bgColor rgb="FF27AE60"/>
        </patternFill>
      </fill>
    </dxf>
  </dxfs>
  <tableStyles count="0" defaultTableStyle="TableStyleMedium2" defaultPivotStyle="PivotStyleLight16"/>
  <colors>
    <mruColors>
      <color rgb="FF27AE60"/>
      <color rgb="FF007054"/>
      <color rgb="FFE74C3C"/>
      <color rgb="FFE67E22"/>
      <color rgb="FFF39C12"/>
      <color rgb="FFF1C40F"/>
      <color rgb="FF27B060"/>
      <color rgb="FFEE7164"/>
      <color rgb="FFEB5A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a:t>Aggregat</a:t>
            </a:r>
            <a:r>
              <a:rPr lang="en-US" baseline="0"/>
              <a:t>e Scores</a:t>
            </a:r>
            <a:endParaRPr lang="en-US"/>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nl-NL"/>
        </a:p>
      </c:txPr>
    </c:title>
    <c:autoTitleDeleted val="0"/>
    <c:plotArea>
      <c:layout/>
      <c:barChart>
        <c:barDir val="col"/>
        <c:grouping val="clustered"/>
        <c:varyColors val="0"/>
        <c:ser>
          <c:idx val="0"/>
          <c:order val="0"/>
          <c:tx>
            <c:strRef>
              <c:f>DashBoard!$C$4</c:f>
              <c:strCache>
                <c:ptCount val="1"/>
                <c:pt idx="0">
                  <c:v>Score:</c:v>
                </c:pt>
              </c:strCache>
            </c:strRef>
          </c:tx>
          <c:spPr>
            <a:solidFill>
              <a:schemeClr val="accent6">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nl-NL"/>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DashBoard!$A$5:$B$7</c15:sqref>
                  </c15:fullRef>
                </c:ext>
              </c:extLst>
              <c:f>DashBoard!$A$5:$B$7</c:f>
              <c:strCache>
                <c:ptCount val="3"/>
                <c:pt idx="0">
                  <c:v>Policies complete</c:v>
                </c:pt>
                <c:pt idx="1">
                  <c:v>Controls Implemented</c:v>
                </c:pt>
                <c:pt idx="2">
                  <c:v>Reporting effective</c:v>
                </c:pt>
              </c:strCache>
            </c:strRef>
          </c:cat>
          <c:val>
            <c:numRef>
              <c:extLst>
                <c:ext xmlns:c15="http://schemas.microsoft.com/office/drawing/2012/chart" uri="{02D57815-91ED-43cb-92C2-25804820EDAC}">
                  <c15:fullRef>
                    <c15:sqref>DashBoard!$C$5:$C$9</c15:sqref>
                  </c15:fullRef>
                </c:ext>
              </c:extLst>
              <c:f>DashBoard!$C$5:$C$7</c:f>
              <c:numCache>
                <c:formatCode>0%</c:formatCode>
                <c:ptCount val="3"/>
                <c:pt idx="0">
                  <c:v>0.63262437307630992</c:v>
                </c:pt>
                <c:pt idx="1">
                  <c:v>0.6351940035273369</c:v>
                </c:pt>
                <c:pt idx="2">
                  <c:v>0.27043209876543212</c:v>
                </c:pt>
              </c:numCache>
            </c:numRef>
          </c:val>
          <c:extLst>
            <c:ext xmlns:c16="http://schemas.microsoft.com/office/drawing/2014/chart" uri="{C3380CC4-5D6E-409C-BE32-E72D297353CC}">
              <c16:uniqueId val="{00000000-692A-4F1F-AE7A-A06A2C8620EC}"/>
            </c:ext>
          </c:extLst>
        </c:ser>
        <c:dLbls>
          <c:dLblPos val="inEnd"/>
          <c:showLegendKey val="0"/>
          <c:showVal val="1"/>
          <c:showCatName val="0"/>
          <c:showSerName val="0"/>
          <c:showPercent val="0"/>
          <c:showBubbleSize val="0"/>
        </c:dLbls>
        <c:gapWidth val="65"/>
        <c:axId val="345410720"/>
        <c:axId val="345409544"/>
      </c:barChart>
      <c:catAx>
        <c:axId val="345410720"/>
        <c:scaling>
          <c:orientation val="minMax"/>
        </c:scaling>
        <c:delete val="0"/>
        <c:axPos val="b"/>
        <c:numFmt formatCode="General" sourceLinked="1"/>
        <c:majorTickMark val="out"/>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nl-NL"/>
          </a:p>
        </c:txPr>
        <c:crossAx val="345409544"/>
        <c:crosses val="autoZero"/>
        <c:auto val="1"/>
        <c:lblAlgn val="ctr"/>
        <c:lblOffset val="100"/>
        <c:noMultiLvlLbl val="0"/>
      </c:catAx>
      <c:valAx>
        <c:axId val="345409544"/>
        <c:scaling>
          <c:orientation val="minMax"/>
          <c:max val="1"/>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nl-NL"/>
          </a:p>
        </c:txPr>
        <c:crossAx val="3454107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bg1"/>
      </a:solidFill>
      <a:round/>
    </a:ln>
    <a:effectLst/>
  </c:spPr>
  <c:txPr>
    <a:bodyPr/>
    <a:lstStyle/>
    <a:p>
      <a:pPr>
        <a:defRPr/>
      </a:pPr>
      <a:endParaRPr lang="nl-N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Total Implementation of LCP #8</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nl-NL"/>
        </a:p>
      </c:txPr>
    </c:title>
    <c:autoTitleDeleted val="0"/>
    <c:view3D>
      <c:rotX val="7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53DF-4478-84C8-8C9CA4162F62}"/>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53DF-4478-84C8-8C9CA4162F6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nl-NL"/>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'LCP #8'!$I$3:$I$4</c:f>
              <c:strCache>
                <c:ptCount val="2"/>
                <c:pt idx="0">
                  <c:v>Done</c:v>
                </c:pt>
                <c:pt idx="1">
                  <c:v>ToDo</c:v>
                </c:pt>
              </c:strCache>
            </c:strRef>
          </c:cat>
          <c:val>
            <c:numRef>
              <c:f>'LCP #8'!$K$45:$K$46</c:f>
              <c:numCache>
                <c:formatCode>0%</c:formatCode>
                <c:ptCount val="2"/>
                <c:pt idx="0">
                  <c:v>7.1428571428571425E-2</c:v>
                </c:pt>
                <c:pt idx="1">
                  <c:v>0.9285714285714286</c:v>
                </c:pt>
              </c:numCache>
            </c:numRef>
          </c:val>
          <c:extLst>
            <c:ext xmlns:c16="http://schemas.microsoft.com/office/drawing/2014/chart" uri="{C3380CC4-5D6E-409C-BE32-E72D297353CC}">
              <c16:uniqueId val="{00000004-53DF-4478-84C8-8C9CA4162F62}"/>
            </c:ext>
          </c:extLst>
        </c:ser>
        <c:dLbls>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nl-NL"/>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scene3d>
      <a:camera prst="orthographicFront"/>
      <a:lightRig rig="threePt" dir="t"/>
    </a:scene3d>
    <a:sp3d>
      <a:bevelT prst="slope"/>
    </a:sp3d>
  </c:spPr>
  <c:txPr>
    <a:bodyPr/>
    <a:lstStyle/>
    <a:p>
      <a:pPr>
        <a:defRPr/>
      </a:pPr>
      <a:endParaRPr lang="nl-N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Total Implementation of LCP #9</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nl-NL"/>
        </a:p>
      </c:txPr>
    </c:title>
    <c:autoTitleDeleted val="0"/>
    <c:view3D>
      <c:rotX val="7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75ED-4419-8F48-53ECA43BB637}"/>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75ED-4419-8F48-53ECA43BB637}"/>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nl-NL"/>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'LCP #9'!$I$3:$I$4</c:f>
              <c:strCache>
                <c:ptCount val="2"/>
                <c:pt idx="0">
                  <c:v>Done</c:v>
                </c:pt>
                <c:pt idx="1">
                  <c:v>ToDo</c:v>
                </c:pt>
              </c:strCache>
            </c:strRef>
          </c:cat>
          <c:val>
            <c:numRef>
              <c:f>'LCP #9'!$K$32:$K$33</c:f>
              <c:numCache>
                <c:formatCode>0%</c:formatCode>
                <c:ptCount val="2"/>
                <c:pt idx="0">
                  <c:v>0.25</c:v>
                </c:pt>
                <c:pt idx="1">
                  <c:v>0.75</c:v>
                </c:pt>
              </c:numCache>
            </c:numRef>
          </c:val>
          <c:extLst>
            <c:ext xmlns:c16="http://schemas.microsoft.com/office/drawing/2014/chart" uri="{C3380CC4-5D6E-409C-BE32-E72D297353CC}">
              <c16:uniqueId val="{00000004-75ED-4419-8F48-53ECA43BB637}"/>
            </c:ext>
          </c:extLst>
        </c:ser>
        <c:dLbls>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nl-NL"/>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scene3d>
      <a:camera prst="orthographicFront"/>
      <a:lightRig rig="threePt" dir="t"/>
    </a:scene3d>
    <a:sp3d>
      <a:bevelT prst="slope"/>
    </a:sp3d>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PCF Implementation Percentage by Lifecycle Phase</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nl-NL"/>
        </a:p>
      </c:txPr>
    </c:title>
    <c:autoTitleDeleted val="0"/>
    <c:plotArea>
      <c:layout/>
      <c:barChart>
        <c:barDir val="col"/>
        <c:grouping val="clustered"/>
        <c:varyColors val="0"/>
        <c:ser>
          <c:idx val="0"/>
          <c:order val="0"/>
          <c:tx>
            <c:strRef>
              <c:f>DashBoard!$T$1</c:f>
              <c:strCache>
                <c:ptCount val="1"/>
                <c:pt idx="0">
                  <c:v>PC</c:v>
                </c:pt>
              </c:strCache>
            </c:strRef>
          </c:tx>
          <c:spPr>
            <a:solidFill>
              <a:schemeClr val="accent6">
                <a:shade val="65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nl-NL"/>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DashBoard!$S$3:$S$11</c:f>
              <c:strCache>
                <c:ptCount val="9"/>
                <c:pt idx="0">
                  <c:v>Management</c:v>
                </c:pt>
                <c:pt idx="1">
                  <c:v>Notice</c:v>
                </c:pt>
                <c:pt idx="2">
                  <c:v>Choice and consent</c:v>
                </c:pt>
                <c:pt idx="3">
                  <c:v>Collect</c:v>
                </c:pt>
                <c:pt idx="4">
                  <c:v>User, store and dispose</c:v>
                </c:pt>
                <c:pt idx="5">
                  <c:v>Data access and data quality</c:v>
                </c:pt>
                <c:pt idx="6">
                  <c:v>Disclose</c:v>
                </c:pt>
                <c:pt idx="7">
                  <c:v>Data Security</c:v>
                </c:pt>
                <c:pt idx="8">
                  <c:v>Monitoring and Enforcement</c:v>
                </c:pt>
              </c:strCache>
            </c:strRef>
          </c:cat>
          <c:val>
            <c:numRef>
              <c:f>DashBoard!$T$3:$T$11</c:f>
              <c:numCache>
                <c:formatCode>0%</c:formatCode>
                <c:ptCount val="9"/>
                <c:pt idx="0">
                  <c:v>0.62780487804878049</c:v>
                </c:pt>
                <c:pt idx="1">
                  <c:v>0.33</c:v>
                </c:pt>
                <c:pt idx="2">
                  <c:v>1</c:v>
                </c:pt>
                <c:pt idx="3">
                  <c:v>1</c:v>
                </c:pt>
                <c:pt idx="4">
                  <c:v>0.55000000000000004</c:v>
                </c:pt>
                <c:pt idx="5">
                  <c:v>0.58235294117647063</c:v>
                </c:pt>
                <c:pt idx="6">
                  <c:v>0.55000000000000004</c:v>
                </c:pt>
                <c:pt idx="7">
                  <c:v>0.55846153846153856</c:v>
                </c:pt>
                <c:pt idx="8">
                  <c:v>0.495</c:v>
                </c:pt>
              </c:numCache>
            </c:numRef>
          </c:val>
          <c:extLst>
            <c:ext xmlns:c16="http://schemas.microsoft.com/office/drawing/2014/chart" uri="{C3380CC4-5D6E-409C-BE32-E72D297353CC}">
              <c16:uniqueId val="{00000000-CD54-4EB0-A8BF-44341277029C}"/>
            </c:ext>
          </c:extLst>
        </c:ser>
        <c:ser>
          <c:idx val="1"/>
          <c:order val="1"/>
          <c:tx>
            <c:strRef>
              <c:f>DashBoard!$U$1</c:f>
              <c:strCache>
                <c:ptCount val="1"/>
                <c:pt idx="0">
                  <c:v>CI</c:v>
                </c:pt>
              </c:strCache>
            </c:strRef>
          </c:tx>
          <c:spPr>
            <a:solidFill>
              <a:schemeClr val="accent6">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nl-NL"/>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DashBoard!$S$3:$S$11</c:f>
              <c:strCache>
                <c:ptCount val="9"/>
                <c:pt idx="0">
                  <c:v>Management</c:v>
                </c:pt>
                <c:pt idx="1">
                  <c:v>Notice</c:v>
                </c:pt>
                <c:pt idx="2">
                  <c:v>Choice and consent</c:v>
                </c:pt>
                <c:pt idx="3">
                  <c:v>Collect</c:v>
                </c:pt>
                <c:pt idx="4">
                  <c:v>User, store and dispose</c:v>
                </c:pt>
                <c:pt idx="5">
                  <c:v>Data access and data quality</c:v>
                </c:pt>
                <c:pt idx="6">
                  <c:v>Disclose</c:v>
                </c:pt>
                <c:pt idx="7">
                  <c:v>Data Security</c:v>
                </c:pt>
                <c:pt idx="8">
                  <c:v>Monitoring and Enforcement</c:v>
                </c:pt>
              </c:strCache>
            </c:strRef>
          </c:cat>
          <c:val>
            <c:numRef>
              <c:f>DashBoard!$U$3:$U$11</c:f>
              <c:numCache>
                <c:formatCode>0%</c:formatCode>
                <c:ptCount val="9"/>
                <c:pt idx="0">
                  <c:v>0.87261904761904774</c:v>
                </c:pt>
                <c:pt idx="1">
                  <c:v>0.495</c:v>
                </c:pt>
                <c:pt idx="2">
                  <c:v>0.33</c:v>
                </c:pt>
                <c:pt idx="3">
                  <c:v>0.16500000000000001</c:v>
                </c:pt>
                <c:pt idx="4">
                  <c:v>0.83250000000000002</c:v>
                </c:pt>
                <c:pt idx="5">
                  <c:v>0.77722222222222226</c:v>
                </c:pt>
                <c:pt idx="6">
                  <c:v>0.88833333333333331</c:v>
                </c:pt>
                <c:pt idx="7">
                  <c:v>0.52357142857142858</c:v>
                </c:pt>
                <c:pt idx="8">
                  <c:v>0.83250000000000002</c:v>
                </c:pt>
              </c:numCache>
            </c:numRef>
          </c:val>
          <c:extLst>
            <c:ext xmlns:c16="http://schemas.microsoft.com/office/drawing/2014/chart" uri="{C3380CC4-5D6E-409C-BE32-E72D297353CC}">
              <c16:uniqueId val="{00000000-410E-4451-993B-21B95898E560}"/>
            </c:ext>
          </c:extLst>
        </c:ser>
        <c:ser>
          <c:idx val="2"/>
          <c:order val="2"/>
          <c:tx>
            <c:strRef>
              <c:f>DashBoard!$V$1</c:f>
              <c:strCache>
                <c:ptCount val="1"/>
                <c:pt idx="0">
                  <c:v>RE</c:v>
                </c:pt>
              </c:strCache>
            </c:strRef>
          </c:tx>
          <c:spPr>
            <a:solidFill>
              <a:schemeClr val="accent6">
                <a:tint val="65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nl-NL"/>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DashBoard!$S$3:$S$11</c:f>
              <c:strCache>
                <c:ptCount val="9"/>
                <c:pt idx="0">
                  <c:v>Management</c:v>
                </c:pt>
                <c:pt idx="1">
                  <c:v>Notice</c:v>
                </c:pt>
                <c:pt idx="2">
                  <c:v>Choice and consent</c:v>
                </c:pt>
                <c:pt idx="3">
                  <c:v>Collect</c:v>
                </c:pt>
                <c:pt idx="4">
                  <c:v>User, store and dispose</c:v>
                </c:pt>
                <c:pt idx="5">
                  <c:v>Data access and data quality</c:v>
                </c:pt>
                <c:pt idx="6">
                  <c:v>Disclose</c:v>
                </c:pt>
                <c:pt idx="7">
                  <c:v>Data Security</c:v>
                </c:pt>
                <c:pt idx="8">
                  <c:v>Monitoring and Enforcement</c:v>
                </c:pt>
              </c:strCache>
            </c:strRef>
          </c:cat>
          <c:val>
            <c:numRef>
              <c:f>DashBoard!$V$3:$V$11</c:f>
              <c:numCache>
                <c:formatCode>0%</c:formatCode>
                <c:ptCount val="9"/>
                <c:pt idx="0">
                  <c:v>5.5238095238095246E-2</c:v>
                </c:pt>
                <c:pt idx="1">
                  <c:v>0.5</c:v>
                </c:pt>
                <c:pt idx="2">
                  <c:v>0.5</c:v>
                </c:pt>
                <c:pt idx="3">
                  <c:v>0.66</c:v>
                </c:pt>
                <c:pt idx="4">
                  <c:v>0.13833333333333334</c:v>
                </c:pt>
                <c:pt idx="5">
                  <c:v>9.2222222222222233E-2</c:v>
                </c:pt>
                <c:pt idx="6">
                  <c:v>0.16666666666666666</c:v>
                </c:pt>
                <c:pt idx="7">
                  <c:v>7.1428571428571425E-2</c:v>
                </c:pt>
                <c:pt idx="8">
                  <c:v>0.25</c:v>
                </c:pt>
              </c:numCache>
            </c:numRef>
          </c:val>
          <c:extLst>
            <c:ext xmlns:c16="http://schemas.microsoft.com/office/drawing/2014/chart" uri="{C3380CC4-5D6E-409C-BE32-E72D297353CC}">
              <c16:uniqueId val="{00000001-410E-4451-993B-21B95898E560}"/>
            </c:ext>
          </c:extLst>
        </c:ser>
        <c:dLbls>
          <c:dLblPos val="inEnd"/>
          <c:showLegendKey val="0"/>
          <c:showVal val="1"/>
          <c:showCatName val="0"/>
          <c:showSerName val="0"/>
          <c:showPercent val="0"/>
          <c:showBubbleSize val="0"/>
        </c:dLbls>
        <c:gapWidth val="65"/>
        <c:axId val="469824968"/>
        <c:axId val="469823328"/>
      </c:barChart>
      <c:catAx>
        <c:axId val="469824968"/>
        <c:scaling>
          <c:orientation val="minMax"/>
        </c:scaling>
        <c:delete val="0"/>
        <c:axPos val="b"/>
        <c:numFmt formatCode="General" sourceLinked="1"/>
        <c:majorTickMark val="out"/>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nl-NL"/>
          </a:p>
        </c:txPr>
        <c:crossAx val="469823328"/>
        <c:crosses val="autoZero"/>
        <c:auto val="1"/>
        <c:lblAlgn val="ctr"/>
        <c:lblOffset val="100"/>
        <c:noMultiLvlLbl val="0"/>
      </c:catAx>
      <c:valAx>
        <c:axId val="469823328"/>
        <c:scaling>
          <c:orientation val="minMax"/>
          <c:max val="1"/>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nl-NL"/>
          </a:p>
        </c:txPr>
        <c:crossAx val="469824968"/>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nl-NL"/>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bg1"/>
      </a:solid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Total Implementation of LCP #1</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nl-NL"/>
        </a:p>
      </c:txPr>
    </c:title>
    <c:autoTitleDeleted val="0"/>
    <c:view3D>
      <c:rotX val="7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B93B-4986-B276-F0F4F209CE02}"/>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B93B-4986-B276-F0F4F209CE0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nl-NL"/>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'LCP #1'!$I$3:$I$4</c:f>
              <c:strCache>
                <c:ptCount val="2"/>
                <c:pt idx="0">
                  <c:v>Done</c:v>
                </c:pt>
                <c:pt idx="1">
                  <c:v>ToDo</c:v>
                </c:pt>
              </c:strCache>
            </c:strRef>
          </c:cat>
          <c:val>
            <c:numRef>
              <c:f>'LCP #1'!$K$77:$K$78</c:f>
              <c:numCache>
                <c:formatCode>0%</c:formatCode>
                <c:ptCount val="2"/>
                <c:pt idx="0">
                  <c:v>5.5238095238095246E-2</c:v>
                </c:pt>
                <c:pt idx="1">
                  <c:v>0.9447619047619048</c:v>
                </c:pt>
              </c:numCache>
            </c:numRef>
          </c:val>
          <c:extLst>
            <c:ext xmlns:c16="http://schemas.microsoft.com/office/drawing/2014/chart" uri="{C3380CC4-5D6E-409C-BE32-E72D297353CC}">
              <c16:uniqueId val="{00000000-B93B-4986-B276-F0F4F209CE02}"/>
            </c:ext>
          </c:extLst>
        </c:ser>
        <c:dLbls>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nl-NL"/>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scene3d>
      <a:camera prst="orthographicFront"/>
      <a:lightRig rig="threePt" dir="t"/>
    </a:scene3d>
    <a:sp3d>
      <a:bevelT prst="slope"/>
    </a:sp3d>
  </c:spPr>
  <c:txPr>
    <a:bodyPr/>
    <a:lstStyle/>
    <a:p>
      <a:pPr>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Total Implementation of LCP #2</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nl-NL"/>
        </a:p>
      </c:txPr>
    </c:title>
    <c:autoTitleDeleted val="0"/>
    <c:view3D>
      <c:rotX val="7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FB30-4CD7-82CC-8D682484340C}"/>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FB30-4CD7-82CC-8D682484340C}"/>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nl-NL"/>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'LCP #2'!$I$3:$I$4</c:f>
              <c:strCache>
                <c:ptCount val="2"/>
                <c:pt idx="0">
                  <c:v>Done</c:v>
                </c:pt>
                <c:pt idx="1">
                  <c:v>ToDo</c:v>
                </c:pt>
              </c:strCache>
            </c:strRef>
          </c:cat>
          <c:val>
            <c:numRef>
              <c:f>'LCP #2'!$K$29:$K$30</c:f>
              <c:numCache>
                <c:formatCode>0%</c:formatCode>
                <c:ptCount val="2"/>
                <c:pt idx="0">
                  <c:v>0.33</c:v>
                </c:pt>
                <c:pt idx="1">
                  <c:v>0.66999999999999993</c:v>
                </c:pt>
              </c:numCache>
            </c:numRef>
          </c:val>
          <c:extLst>
            <c:ext xmlns:c16="http://schemas.microsoft.com/office/drawing/2014/chart" uri="{C3380CC4-5D6E-409C-BE32-E72D297353CC}">
              <c16:uniqueId val="{00000004-FB30-4CD7-82CC-8D682484340C}"/>
            </c:ext>
          </c:extLst>
        </c:ser>
        <c:dLbls>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nl-NL"/>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scene3d>
      <a:camera prst="orthographicFront"/>
      <a:lightRig rig="threePt" dir="t"/>
    </a:scene3d>
    <a:sp3d>
      <a:bevelT prst="slope"/>
    </a:sp3d>
  </c:spPr>
  <c:txPr>
    <a:bodyPr/>
    <a:lstStyle/>
    <a:p>
      <a:pPr>
        <a:defRPr/>
      </a:pPr>
      <a:endParaRPr lang="nl-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Total Implementation of LCP #3</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nl-NL"/>
        </a:p>
      </c:txPr>
    </c:title>
    <c:autoTitleDeleted val="0"/>
    <c:view3D>
      <c:rotX val="7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81F8-48B6-9DCA-649D470B5F93}"/>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81F8-48B6-9DCA-649D470B5F93}"/>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nl-NL"/>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'LCP #3'!$I$3:$I$4</c:f>
              <c:strCache>
                <c:ptCount val="2"/>
                <c:pt idx="0">
                  <c:v>Done</c:v>
                </c:pt>
                <c:pt idx="1">
                  <c:v>ToDo</c:v>
                </c:pt>
              </c:strCache>
            </c:strRef>
          </c:cat>
          <c:val>
            <c:numRef>
              <c:f>'LCP #3'!$K$31:$K$32</c:f>
              <c:numCache>
                <c:formatCode>0%</c:formatCode>
                <c:ptCount val="2"/>
                <c:pt idx="0">
                  <c:v>0.33</c:v>
                </c:pt>
                <c:pt idx="1">
                  <c:v>0.66999999999999993</c:v>
                </c:pt>
              </c:numCache>
            </c:numRef>
          </c:val>
          <c:extLst>
            <c:ext xmlns:c16="http://schemas.microsoft.com/office/drawing/2014/chart" uri="{C3380CC4-5D6E-409C-BE32-E72D297353CC}">
              <c16:uniqueId val="{00000004-81F8-48B6-9DCA-649D470B5F93}"/>
            </c:ext>
          </c:extLst>
        </c:ser>
        <c:dLbls>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nl-NL"/>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scene3d>
      <a:camera prst="orthographicFront"/>
      <a:lightRig rig="threePt" dir="t"/>
    </a:scene3d>
    <a:sp3d>
      <a:bevelT prst="slope"/>
    </a:sp3d>
  </c:spPr>
  <c:txPr>
    <a:bodyPr/>
    <a:lstStyle/>
    <a:p>
      <a:pPr>
        <a:defRPr/>
      </a:pPr>
      <a:endParaRPr lang="nl-N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Total Implementation of LCP #4</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nl-NL"/>
        </a:p>
      </c:txPr>
    </c:title>
    <c:autoTitleDeleted val="0"/>
    <c:view3D>
      <c:rotX val="7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DCF6-48A5-A068-3BE63EB2CAF0}"/>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DCF6-48A5-A068-3BE63EB2CAF0}"/>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nl-NL"/>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'LCP #4'!$I$3:$I$4</c:f>
              <c:strCache>
                <c:ptCount val="2"/>
                <c:pt idx="0">
                  <c:v>Done</c:v>
                </c:pt>
                <c:pt idx="1">
                  <c:v>ToDo</c:v>
                </c:pt>
              </c:strCache>
            </c:strRef>
          </c:cat>
          <c:val>
            <c:numRef>
              <c:f>'LCP #4'!$K$29:$K$30</c:f>
              <c:numCache>
                <c:formatCode>0%</c:formatCode>
                <c:ptCount val="2"/>
                <c:pt idx="0">
                  <c:v>0.16500000000000001</c:v>
                </c:pt>
                <c:pt idx="1">
                  <c:v>0.83499999999999996</c:v>
                </c:pt>
              </c:numCache>
            </c:numRef>
          </c:val>
          <c:extLst>
            <c:ext xmlns:c16="http://schemas.microsoft.com/office/drawing/2014/chart" uri="{C3380CC4-5D6E-409C-BE32-E72D297353CC}">
              <c16:uniqueId val="{00000004-DCF6-48A5-A068-3BE63EB2CAF0}"/>
            </c:ext>
          </c:extLst>
        </c:ser>
        <c:dLbls>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nl-NL"/>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scene3d>
      <a:camera prst="orthographicFront"/>
      <a:lightRig rig="threePt" dir="t"/>
    </a:scene3d>
    <a:sp3d>
      <a:bevelT prst="slope"/>
    </a:sp3d>
  </c:spPr>
  <c:txPr>
    <a:bodyPr/>
    <a:lstStyle/>
    <a:p>
      <a:pPr>
        <a:defRPr/>
      </a:pPr>
      <a:endParaRPr lang="nl-N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Total Implementation of LCP #5</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nl-NL"/>
        </a:p>
      </c:txPr>
    </c:title>
    <c:autoTitleDeleted val="0"/>
    <c:view3D>
      <c:rotX val="7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1A53-4E37-9EE5-829CDC5533A5}"/>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1A53-4E37-9EE5-829CDC5533A5}"/>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nl-NL"/>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'LCP #5'!$I$3:$I$4</c:f>
              <c:strCache>
                <c:ptCount val="2"/>
                <c:pt idx="0">
                  <c:v>Done</c:v>
                </c:pt>
                <c:pt idx="1">
                  <c:v>ToDo</c:v>
                </c:pt>
              </c:strCache>
            </c:strRef>
          </c:cat>
          <c:val>
            <c:numRef>
              <c:f>'LCP #5'!$K$43:$K$44</c:f>
              <c:numCache>
                <c:formatCode>0%</c:formatCode>
                <c:ptCount val="2"/>
                <c:pt idx="0">
                  <c:v>0.13833333333333334</c:v>
                </c:pt>
                <c:pt idx="1">
                  <c:v>0.86166666666666669</c:v>
                </c:pt>
              </c:numCache>
            </c:numRef>
          </c:val>
          <c:extLst>
            <c:ext xmlns:c16="http://schemas.microsoft.com/office/drawing/2014/chart" uri="{C3380CC4-5D6E-409C-BE32-E72D297353CC}">
              <c16:uniqueId val="{00000004-1A53-4E37-9EE5-829CDC5533A5}"/>
            </c:ext>
          </c:extLst>
        </c:ser>
        <c:dLbls>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nl-NL"/>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scene3d>
      <a:camera prst="orthographicFront"/>
      <a:lightRig rig="threePt" dir="t"/>
    </a:scene3d>
    <a:sp3d>
      <a:bevelT prst="slope"/>
    </a:sp3d>
  </c:spPr>
  <c:txPr>
    <a:bodyPr/>
    <a:lstStyle/>
    <a:p>
      <a:pPr>
        <a:defRPr/>
      </a:pPr>
      <a:endParaRPr lang="nl-N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Total Implementation of LCP #6</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nl-NL"/>
        </a:p>
      </c:txPr>
    </c:title>
    <c:autoTitleDeleted val="0"/>
    <c:view3D>
      <c:rotX val="7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F0D2-4F70-B3EC-516CD937D36B}"/>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F0D2-4F70-B3EC-516CD937D36B}"/>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nl-NL"/>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'LCP #6'!$I$3:$I$4</c:f>
              <c:strCache>
                <c:ptCount val="2"/>
                <c:pt idx="0">
                  <c:v>Done</c:v>
                </c:pt>
                <c:pt idx="1">
                  <c:v>ToDo</c:v>
                </c:pt>
              </c:strCache>
            </c:strRef>
          </c:cat>
          <c:val>
            <c:numRef>
              <c:f>'LCP #6'!$K$49:$K$50</c:f>
              <c:numCache>
                <c:formatCode>0%</c:formatCode>
                <c:ptCount val="2"/>
                <c:pt idx="0">
                  <c:v>9.2222222222222233E-2</c:v>
                </c:pt>
                <c:pt idx="1">
                  <c:v>0.90777777777777779</c:v>
                </c:pt>
              </c:numCache>
            </c:numRef>
          </c:val>
          <c:extLst>
            <c:ext xmlns:c16="http://schemas.microsoft.com/office/drawing/2014/chart" uri="{C3380CC4-5D6E-409C-BE32-E72D297353CC}">
              <c16:uniqueId val="{00000004-F0D2-4F70-B3EC-516CD937D36B}"/>
            </c:ext>
          </c:extLst>
        </c:ser>
        <c:dLbls>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nl-NL"/>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scene3d>
      <a:camera prst="orthographicFront"/>
      <a:lightRig rig="threePt" dir="t"/>
    </a:scene3d>
    <a:sp3d>
      <a:bevelT prst="slope"/>
    </a:sp3d>
  </c:spPr>
  <c:txPr>
    <a:bodyPr/>
    <a:lstStyle/>
    <a:p>
      <a:pPr>
        <a:defRPr/>
      </a:pPr>
      <a:endParaRPr lang="nl-N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Total Implementation of LCP #7</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nl-NL"/>
        </a:p>
      </c:txPr>
    </c:title>
    <c:autoTitleDeleted val="0"/>
    <c:view3D>
      <c:rotX val="7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2C72-49A3-AD71-FA26BFC338C5}"/>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2C72-49A3-AD71-FA26BFC338C5}"/>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nl-NL"/>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'LCP #7'!$I$3:$I$4</c:f>
              <c:strCache>
                <c:ptCount val="2"/>
                <c:pt idx="0">
                  <c:v>Done</c:v>
                </c:pt>
                <c:pt idx="1">
                  <c:v>ToDo</c:v>
                </c:pt>
              </c:strCache>
            </c:strRef>
          </c:cat>
          <c:val>
            <c:numRef>
              <c:f>'LCP #7'!$K$35:$K$36</c:f>
              <c:numCache>
                <c:formatCode>0%</c:formatCode>
                <c:ptCount val="2"/>
                <c:pt idx="0">
                  <c:v>0.16666666666666666</c:v>
                </c:pt>
                <c:pt idx="1">
                  <c:v>0.83333333333333337</c:v>
                </c:pt>
              </c:numCache>
            </c:numRef>
          </c:val>
          <c:extLst>
            <c:ext xmlns:c16="http://schemas.microsoft.com/office/drawing/2014/chart" uri="{C3380CC4-5D6E-409C-BE32-E72D297353CC}">
              <c16:uniqueId val="{00000004-2C72-49A3-AD71-FA26BFC338C5}"/>
            </c:ext>
          </c:extLst>
        </c:ser>
        <c:dLbls>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nl-NL"/>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scene3d>
      <a:camera prst="orthographicFront"/>
      <a:lightRig rig="threePt" dir="t"/>
    </a:scene3d>
    <a:sp3d>
      <a:bevelT prst="slope"/>
    </a:sp3d>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136366</xdr:colOff>
      <xdr:row>10</xdr:row>
      <xdr:rowOff>130810</xdr:rowOff>
    </xdr:from>
    <xdr:to>
      <xdr:col>4</xdr:col>
      <xdr:colOff>-1</xdr:colOff>
      <xdr:row>10</xdr:row>
      <xdr:rowOff>429846</xdr:rowOff>
    </xdr:to>
    <xdr:pic>
      <xdr:nvPicPr>
        <xdr:cNvPr id="7" name="Picture 6" descr="Creative Commons License">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3039" y="6667341"/>
          <a:ext cx="619680" cy="2990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4023360</xdr:colOff>
      <xdr:row>46</xdr:row>
      <xdr:rowOff>60960</xdr:rowOff>
    </xdr:from>
    <xdr:to>
      <xdr:col>2</xdr:col>
      <xdr:colOff>3809</xdr:colOff>
      <xdr:row>46</xdr:row>
      <xdr:rowOff>358140</xdr:rowOff>
    </xdr:to>
    <xdr:pic>
      <xdr:nvPicPr>
        <xdr:cNvPr id="2" name="Picture 1" descr="Creative Commons License">
          <a:extLst>
            <a:ext uri="{FF2B5EF4-FFF2-40B4-BE49-F238E27FC236}">
              <a16:creationId xmlns:a16="http://schemas.microsoft.com/office/drawing/2014/main" id="{A5365B81-ADB4-4228-8F9E-EA30A56501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1060" y="44985623"/>
          <a:ext cx="1071562" cy="297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607219</xdr:colOff>
      <xdr:row>1</xdr:row>
      <xdr:rowOff>180180</xdr:rowOff>
    </xdr:from>
    <xdr:to>
      <xdr:col>1</xdr:col>
      <xdr:colOff>4568031</xdr:colOff>
      <xdr:row>17</xdr:row>
      <xdr:rowOff>2380</xdr:rowOff>
    </xdr:to>
    <xdr:graphicFrame macro="">
      <xdr:nvGraphicFramePr>
        <xdr:cNvPr id="3" name="Chart 2">
          <a:extLst>
            <a:ext uri="{FF2B5EF4-FFF2-40B4-BE49-F238E27FC236}">
              <a16:creationId xmlns:a16="http://schemas.microsoft.com/office/drawing/2014/main" id="{990CFBBB-273C-415B-B568-364101936A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4023360</xdr:colOff>
      <xdr:row>33</xdr:row>
      <xdr:rowOff>60960</xdr:rowOff>
    </xdr:from>
    <xdr:to>
      <xdr:col>2</xdr:col>
      <xdr:colOff>3809</xdr:colOff>
      <xdr:row>33</xdr:row>
      <xdr:rowOff>358140</xdr:rowOff>
    </xdr:to>
    <xdr:pic>
      <xdr:nvPicPr>
        <xdr:cNvPr id="2" name="Picture 1" descr="Creative Commons License">
          <a:extLst>
            <a:ext uri="{FF2B5EF4-FFF2-40B4-BE49-F238E27FC236}">
              <a16:creationId xmlns:a16="http://schemas.microsoft.com/office/drawing/2014/main" id="{28F5B1CB-A2DE-4D82-88B2-B59D3587FB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1060" y="44985623"/>
          <a:ext cx="1071562" cy="297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607219</xdr:colOff>
      <xdr:row>1</xdr:row>
      <xdr:rowOff>180180</xdr:rowOff>
    </xdr:from>
    <xdr:to>
      <xdr:col>1</xdr:col>
      <xdr:colOff>4568031</xdr:colOff>
      <xdr:row>17</xdr:row>
      <xdr:rowOff>2380</xdr:rowOff>
    </xdr:to>
    <xdr:graphicFrame macro="">
      <xdr:nvGraphicFramePr>
        <xdr:cNvPr id="3" name="Chart 2">
          <a:extLst>
            <a:ext uri="{FF2B5EF4-FFF2-40B4-BE49-F238E27FC236}">
              <a16:creationId xmlns:a16="http://schemas.microsoft.com/office/drawing/2014/main" id="{E438BC47-E2DA-4BE6-8346-E737C74E60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3</xdr:row>
      <xdr:rowOff>7620</xdr:rowOff>
    </xdr:from>
    <xdr:to>
      <xdr:col>15</xdr:col>
      <xdr:colOff>601980</xdr:colOff>
      <xdr:row>12</xdr:row>
      <xdr:rowOff>7620</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708660</xdr:colOff>
      <xdr:row>30</xdr:row>
      <xdr:rowOff>45720</xdr:rowOff>
    </xdr:from>
    <xdr:to>
      <xdr:col>2</xdr:col>
      <xdr:colOff>0</xdr:colOff>
      <xdr:row>30</xdr:row>
      <xdr:rowOff>342900</xdr:rowOff>
    </xdr:to>
    <xdr:pic>
      <xdr:nvPicPr>
        <xdr:cNvPr id="12" name="Picture 11" descr="Creative Commons License">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3060" y="8892540"/>
          <a:ext cx="838200" cy="297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7938</xdr:colOff>
      <xdr:row>14</xdr:row>
      <xdr:rowOff>174625</xdr:rowOff>
    </xdr:from>
    <xdr:to>
      <xdr:col>16</xdr:col>
      <xdr:colOff>0</xdr:colOff>
      <xdr:row>29</xdr:row>
      <xdr:rowOff>15874</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4023360</xdr:colOff>
      <xdr:row>78</xdr:row>
      <xdr:rowOff>60960</xdr:rowOff>
    </xdr:from>
    <xdr:to>
      <xdr:col>2</xdr:col>
      <xdr:colOff>3809</xdr:colOff>
      <xdr:row>78</xdr:row>
      <xdr:rowOff>358140</xdr:rowOff>
    </xdr:to>
    <xdr:pic>
      <xdr:nvPicPr>
        <xdr:cNvPr id="13" name="Picture 12" descr="Creative Commons License">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42560" y="11986260"/>
          <a:ext cx="838200" cy="297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607219</xdr:colOff>
      <xdr:row>1</xdr:row>
      <xdr:rowOff>180180</xdr:rowOff>
    </xdr:from>
    <xdr:to>
      <xdr:col>1</xdr:col>
      <xdr:colOff>4568031</xdr:colOff>
      <xdr:row>17</xdr:row>
      <xdr:rowOff>2380</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4023360</xdr:colOff>
      <xdr:row>30</xdr:row>
      <xdr:rowOff>60960</xdr:rowOff>
    </xdr:from>
    <xdr:to>
      <xdr:col>2</xdr:col>
      <xdr:colOff>3809</xdr:colOff>
      <xdr:row>30</xdr:row>
      <xdr:rowOff>358140</xdr:rowOff>
    </xdr:to>
    <xdr:pic>
      <xdr:nvPicPr>
        <xdr:cNvPr id="2" name="Picture 1" descr="Creative Commons License">
          <a:extLst>
            <a:ext uri="{FF2B5EF4-FFF2-40B4-BE49-F238E27FC236}">
              <a16:creationId xmlns:a16="http://schemas.microsoft.com/office/drawing/2014/main" id="{669C3F5D-4400-4246-A935-E54049E88A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1060" y="44937998"/>
          <a:ext cx="1071562" cy="297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607219</xdr:colOff>
      <xdr:row>1</xdr:row>
      <xdr:rowOff>180180</xdr:rowOff>
    </xdr:from>
    <xdr:to>
      <xdr:col>1</xdr:col>
      <xdr:colOff>4568031</xdr:colOff>
      <xdr:row>17</xdr:row>
      <xdr:rowOff>2380</xdr:rowOff>
    </xdr:to>
    <xdr:graphicFrame macro="">
      <xdr:nvGraphicFramePr>
        <xdr:cNvPr id="3" name="Chart 2">
          <a:extLst>
            <a:ext uri="{FF2B5EF4-FFF2-40B4-BE49-F238E27FC236}">
              <a16:creationId xmlns:a16="http://schemas.microsoft.com/office/drawing/2014/main" id="{F8C738D5-F080-41BF-84EB-9B03ADCF2E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4023360</xdr:colOff>
      <xdr:row>32</xdr:row>
      <xdr:rowOff>60960</xdr:rowOff>
    </xdr:from>
    <xdr:to>
      <xdr:col>2</xdr:col>
      <xdr:colOff>3809</xdr:colOff>
      <xdr:row>32</xdr:row>
      <xdr:rowOff>358140</xdr:rowOff>
    </xdr:to>
    <xdr:pic>
      <xdr:nvPicPr>
        <xdr:cNvPr id="2" name="Picture 1" descr="Creative Commons License">
          <a:extLst>
            <a:ext uri="{FF2B5EF4-FFF2-40B4-BE49-F238E27FC236}">
              <a16:creationId xmlns:a16="http://schemas.microsoft.com/office/drawing/2014/main" id="{2F7E5E93-570B-459C-BC22-50C7390C3E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1060" y="45699998"/>
          <a:ext cx="1071562" cy="297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607219</xdr:colOff>
      <xdr:row>1</xdr:row>
      <xdr:rowOff>180180</xdr:rowOff>
    </xdr:from>
    <xdr:to>
      <xdr:col>1</xdr:col>
      <xdr:colOff>4568031</xdr:colOff>
      <xdr:row>17</xdr:row>
      <xdr:rowOff>2380</xdr:rowOff>
    </xdr:to>
    <xdr:graphicFrame macro="">
      <xdr:nvGraphicFramePr>
        <xdr:cNvPr id="3" name="Chart 2">
          <a:extLst>
            <a:ext uri="{FF2B5EF4-FFF2-40B4-BE49-F238E27FC236}">
              <a16:creationId xmlns:a16="http://schemas.microsoft.com/office/drawing/2014/main" id="{D7717954-BF18-4496-AD80-8A07267500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4023360</xdr:colOff>
      <xdr:row>30</xdr:row>
      <xdr:rowOff>60960</xdr:rowOff>
    </xdr:from>
    <xdr:to>
      <xdr:col>2</xdr:col>
      <xdr:colOff>3809</xdr:colOff>
      <xdr:row>30</xdr:row>
      <xdr:rowOff>358140</xdr:rowOff>
    </xdr:to>
    <xdr:pic>
      <xdr:nvPicPr>
        <xdr:cNvPr id="2" name="Picture 1" descr="Creative Commons License">
          <a:extLst>
            <a:ext uri="{FF2B5EF4-FFF2-40B4-BE49-F238E27FC236}">
              <a16:creationId xmlns:a16="http://schemas.microsoft.com/office/drawing/2014/main" id="{8D6B2067-AFCE-44CB-AC85-B3D594361B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1060" y="44985623"/>
          <a:ext cx="1071562" cy="297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607219</xdr:colOff>
      <xdr:row>1</xdr:row>
      <xdr:rowOff>180180</xdr:rowOff>
    </xdr:from>
    <xdr:to>
      <xdr:col>1</xdr:col>
      <xdr:colOff>4568031</xdr:colOff>
      <xdr:row>17</xdr:row>
      <xdr:rowOff>2380</xdr:rowOff>
    </xdr:to>
    <xdr:graphicFrame macro="">
      <xdr:nvGraphicFramePr>
        <xdr:cNvPr id="3" name="Chart 2">
          <a:extLst>
            <a:ext uri="{FF2B5EF4-FFF2-40B4-BE49-F238E27FC236}">
              <a16:creationId xmlns:a16="http://schemas.microsoft.com/office/drawing/2014/main" id="{AC72007A-D2B3-4AE1-BC94-5C29586837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4023360</xdr:colOff>
      <xdr:row>44</xdr:row>
      <xdr:rowOff>60960</xdr:rowOff>
    </xdr:from>
    <xdr:to>
      <xdr:col>2</xdr:col>
      <xdr:colOff>3809</xdr:colOff>
      <xdr:row>44</xdr:row>
      <xdr:rowOff>358140</xdr:rowOff>
    </xdr:to>
    <xdr:pic>
      <xdr:nvPicPr>
        <xdr:cNvPr id="2" name="Picture 1" descr="Creative Commons License">
          <a:extLst>
            <a:ext uri="{FF2B5EF4-FFF2-40B4-BE49-F238E27FC236}">
              <a16:creationId xmlns:a16="http://schemas.microsoft.com/office/drawing/2014/main" id="{51A758A1-8D39-4C31-A1E9-4CF33FC2E6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1060" y="44985623"/>
          <a:ext cx="1071562" cy="297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607219</xdr:colOff>
      <xdr:row>1</xdr:row>
      <xdr:rowOff>180180</xdr:rowOff>
    </xdr:from>
    <xdr:to>
      <xdr:col>1</xdr:col>
      <xdr:colOff>4568031</xdr:colOff>
      <xdr:row>17</xdr:row>
      <xdr:rowOff>2380</xdr:rowOff>
    </xdr:to>
    <xdr:graphicFrame macro="">
      <xdr:nvGraphicFramePr>
        <xdr:cNvPr id="3" name="Chart 2">
          <a:extLst>
            <a:ext uri="{FF2B5EF4-FFF2-40B4-BE49-F238E27FC236}">
              <a16:creationId xmlns:a16="http://schemas.microsoft.com/office/drawing/2014/main" id="{6F4213A1-A2C4-4C76-9047-68F18FEE86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4023360</xdr:colOff>
      <xdr:row>50</xdr:row>
      <xdr:rowOff>60960</xdr:rowOff>
    </xdr:from>
    <xdr:to>
      <xdr:col>2</xdr:col>
      <xdr:colOff>3809</xdr:colOff>
      <xdr:row>50</xdr:row>
      <xdr:rowOff>358140</xdr:rowOff>
    </xdr:to>
    <xdr:pic>
      <xdr:nvPicPr>
        <xdr:cNvPr id="2" name="Picture 1" descr="Creative Commons License">
          <a:extLst>
            <a:ext uri="{FF2B5EF4-FFF2-40B4-BE49-F238E27FC236}">
              <a16:creationId xmlns:a16="http://schemas.microsoft.com/office/drawing/2014/main" id="{0A4D8D00-DF99-48C2-A453-4A9C247310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1060" y="44985623"/>
          <a:ext cx="1071562" cy="297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607219</xdr:colOff>
      <xdr:row>1</xdr:row>
      <xdr:rowOff>180180</xdr:rowOff>
    </xdr:from>
    <xdr:to>
      <xdr:col>1</xdr:col>
      <xdr:colOff>4568031</xdr:colOff>
      <xdr:row>17</xdr:row>
      <xdr:rowOff>2380</xdr:rowOff>
    </xdr:to>
    <xdr:graphicFrame macro="">
      <xdr:nvGraphicFramePr>
        <xdr:cNvPr id="3" name="Chart 2">
          <a:extLst>
            <a:ext uri="{FF2B5EF4-FFF2-40B4-BE49-F238E27FC236}">
              <a16:creationId xmlns:a16="http://schemas.microsoft.com/office/drawing/2014/main" id="{512EB231-DCFA-45D7-AE90-7B2570C482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4023360</xdr:colOff>
      <xdr:row>36</xdr:row>
      <xdr:rowOff>60960</xdr:rowOff>
    </xdr:from>
    <xdr:to>
      <xdr:col>2</xdr:col>
      <xdr:colOff>3809</xdr:colOff>
      <xdr:row>36</xdr:row>
      <xdr:rowOff>358140</xdr:rowOff>
    </xdr:to>
    <xdr:pic>
      <xdr:nvPicPr>
        <xdr:cNvPr id="2" name="Picture 1" descr="Creative Commons License">
          <a:extLst>
            <a:ext uri="{FF2B5EF4-FFF2-40B4-BE49-F238E27FC236}">
              <a16:creationId xmlns:a16="http://schemas.microsoft.com/office/drawing/2014/main" id="{FC19B1CF-DE4D-49CC-9798-EAC852FA3F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1060" y="44985623"/>
          <a:ext cx="1071562" cy="297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607219</xdr:colOff>
      <xdr:row>1</xdr:row>
      <xdr:rowOff>180180</xdr:rowOff>
    </xdr:from>
    <xdr:to>
      <xdr:col>1</xdr:col>
      <xdr:colOff>4568031</xdr:colOff>
      <xdr:row>17</xdr:row>
      <xdr:rowOff>2380</xdr:rowOff>
    </xdr:to>
    <xdr:graphicFrame macro="">
      <xdr:nvGraphicFramePr>
        <xdr:cNvPr id="3" name="Chart 2">
          <a:extLst>
            <a:ext uri="{FF2B5EF4-FFF2-40B4-BE49-F238E27FC236}">
              <a16:creationId xmlns:a16="http://schemas.microsoft.com/office/drawing/2014/main" id="{B76D54B5-1DDC-4D3F-96DD-CF2B3FF08D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reativecommons.org/licenses/by/4.0/" TargetMode="External"/><Relationship Id="rId1" Type="http://schemas.openxmlformats.org/officeDocument/2006/relationships/hyperlink" Target="mailto:harry.vanden.brink@c3profs.com?subject=C3Profs%20-%20NOREA%20Privacy%20Control%20Framework%20-%20Reaction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creativecommons.org/licenses/by-sa/4.0/"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creativecommons.org/licenses/by-sa/4.0/"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creativecommons.org/licenses/by-sa/4.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creativecommons.org/licenses/by-sa/4.0/"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creativecommons.org/licenses/by-sa/4.0/"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creativecommons.org/licenses/by-sa/4.0/"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creativecommons.org/licenses/by-sa/4.0/"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creativecommons.org/licenses/by-sa/4.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creativecommons.org/licenses/by-sa/4.0/"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creativecommons.org/licenses/by-sa/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2"/>
  <sheetViews>
    <sheetView topLeftCell="A4" zoomScale="80" zoomScaleNormal="80" workbookViewId="0">
      <selection activeCell="A4" sqref="A4:P4"/>
    </sheetView>
  </sheetViews>
  <sheetFormatPr defaultRowHeight="15"/>
  <cols>
    <col min="1" max="15" width="10.5703125" customWidth="1"/>
    <col min="16" max="16" width="37" customWidth="1"/>
  </cols>
  <sheetData>
    <row r="1" spans="1:31" ht="82.5" customHeight="1">
      <c r="A1" s="55" t="s">
        <v>174</v>
      </c>
      <c r="B1" s="51"/>
      <c r="C1" s="51"/>
      <c r="D1" s="51"/>
      <c r="E1" s="52"/>
      <c r="F1" s="51"/>
      <c r="G1" s="75" t="s">
        <v>176</v>
      </c>
      <c r="H1" s="75"/>
      <c r="I1" s="75"/>
      <c r="J1" s="75"/>
      <c r="K1" s="75"/>
      <c r="L1" s="75"/>
      <c r="M1" s="75"/>
      <c r="N1" s="51"/>
      <c r="O1" s="51"/>
      <c r="P1" s="53" t="s">
        <v>175</v>
      </c>
      <c r="Q1" s="56"/>
      <c r="R1" s="56"/>
    </row>
    <row r="2" spans="1:31" ht="30" customHeight="1">
      <c r="A2" s="76" t="s">
        <v>211</v>
      </c>
      <c r="B2" s="76"/>
      <c r="C2" s="76"/>
      <c r="D2" s="76"/>
      <c r="E2" s="76"/>
      <c r="F2" s="76"/>
      <c r="G2" s="76"/>
      <c r="H2" s="76"/>
      <c r="I2" s="76"/>
      <c r="J2" s="76"/>
      <c r="K2" s="76"/>
      <c r="L2" s="76"/>
      <c r="M2" s="76"/>
      <c r="N2" s="76"/>
      <c r="O2" s="76"/>
      <c r="P2" s="76"/>
      <c r="R2" s="45"/>
      <c r="S2" s="48"/>
      <c r="T2" s="49"/>
      <c r="U2" s="49"/>
      <c r="V2" s="49"/>
    </row>
    <row r="3" spans="1:31" ht="20.100000000000001" customHeight="1">
      <c r="A3" s="62"/>
      <c r="B3" s="62"/>
      <c r="C3" s="62"/>
      <c r="D3" s="62"/>
      <c r="E3" s="62"/>
      <c r="F3" s="62"/>
      <c r="G3" s="62"/>
      <c r="H3" s="62"/>
      <c r="I3" s="62"/>
      <c r="J3" s="62"/>
      <c r="K3" s="62"/>
      <c r="L3" s="62"/>
      <c r="M3" s="62"/>
      <c r="N3" s="62"/>
      <c r="O3" s="62"/>
      <c r="P3" s="62"/>
      <c r="R3" s="45"/>
      <c r="S3" s="48"/>
      <c r="T3" s="49"/>
      <c r="U3" s="49"/>
      <c r="V3" s="49"/>
    </row>
    <row r="4" spans="1:31" s="63" customFormat="1" ht="30" customHeight="1" thickBot="1">
      <c r="A4" s="85" t="s">
        <v>12</v>
      </c>
      <c r="B4" s="85"/>
      <c r="C4" s="85"/>
      <c r="D4" s="85"/>
      <c r="E4" s="85"/>
      <c r="F4" s="85"/>
      <c r="G4" s="85"/>
      <c r="H4" s="85"/>
      <c r="I4" s="85"/>
      <c r="J4" s="85"/>
      <c r="K4" s="85"/>
      <c r="L4" s="85"/>
      <c r="M4" s="85"/>
      <c r="N4" s="85"/>
      <c r="O4" s="85"/>
      <c r="P4" s="85"/>
    </row>
    <row r="5" spans="1:31" ht="310.89999999999998" customHeight="1" thickBot="1">
      <c r="A5" s="86" t="s">
        <v>212</v>
      </c>
      <c r="B5" s="87"/>
      <c r="C5" s="87"/>
      <c r="D5" s="87"/>
      <c r="E5" s="87"/>
      <c r="F5" s="87"/>
      <c r="G5" s="87"/>
      <c r="H5" s="87"/>
      <c r="I5" s="87"/>
      <c r="J5" s="87"/>
      <c r="K5" s="87"/>
      <c r="L5" s="87"/>
      <c r="M5" s="87"/>
      <c r="N5" s="87"/>
      <c r="O5" s="87"/>
      <c r="P5" s="88"/>
    </row>
    <row r="6" spans="1:31" ht="10.15" customHeight="1" thickBot="1">
      <c r="A6" s="36"/>
      <c r="B6" s="37"/>
      <c r="C6" s="37"/>
      <c r="D6" s="37"/>
      <c r="E6" s="37"/>
      <c r="F6" s="37"/>
      <c r="G6" s="37"/>
      <c r="H6" s="37"/>
      <c r="I6" s="37"/>
      <c r="J6" s="37"/>
      <c r="K6" s="37"/>
      <c r="L6" s="37"/>
      <c r="M6" s="37"/>
      <c r="N6" s="37"/>
      <c r="O6" s="37"/>
      <c r="P6" s="38"/>
    </row>
    <row r="7" spans="1:31" ht="60" customHeight="1" thickBot="1">
      <c r="A7" s="83" t="s">
        <v>100</v>
      </c>
      <c r="B7" s="84"/>
      <c r="C7" s="84"/>
      <c r="D7" s="84"/>
      <c r="E7" s="84"/>
      <c r="F7" s="84"/>
      <c r="G7" s="84"/>
      <c r="H7" s="84"/>
      <c r="I7" s="84"/>
      <c r="J7" s="84"/>
      <c r="K7" s="84"/>
      <c r="L7" s="84"/>
      <c r="M7" s="84"/>
      <c r="N7" s="84"/>
      <c r="O7" s="84"/>
      <c r="P7" s="35" t="s">
        <v>99</v>
      </c>
      <c r="Q7" s="34"/>
      <c r="R7" s="34"/>
      <c r="S7" s="34"/>
      <c r="T7" s="34"/>
      <c r="U7" s="34"/>
      <c r="V7" s="34"/>
      <c r="W7" s="34"/>
      <c r="X7" s="34"/>
      <c r="Y7" s="34"/>
      <c r="Z7" s="34"/>
      <c r="AA7" s="34"/>
      <c r="AB7" s="34"/>
      <c r="AC7" s="34"/>
      <c r="AD7" s="34"/>
      <c r="AE7" s="33"/>
    </row>
    <row r="8" spans="1:31" ht="10.15" customHeight="1" thickBot="1"/>
    <row r="9" spans="1:31" ht="100.15" customHeight="1" thickBot="1">
      <c r="A9" s="80" t="s">
        <v>171</v>
      </c>
      <c r="B9" s="81"/>
      <c r="C9" s="81"/>
      <c r="D9" s="81"/>
      <c r="E9" s="81"/>
      <c r="F9" s="81"/>
      <c r="G9" s="81"/>
      <c r="H9" s="81"/>
      <c r="I9" s="81"/>
      <c r="J9" s="81"/>
      <c r="K9" s="81"/>
      <c r="L9" s="81"/>
      <c r="M9" s="81"/>
      <c r="N9" s="81"/>
      <c r="O9" s="81"/>
      <c r="P9" s="82"/>
    </row>
    <row r="10" spans="1:31" ht="10.15" customHeight="1" thickBot="1"/>
    <row r="11" spans="1:31" ht="45.75" customHeight="1" thickBot="1">
      <c r="A11" s="77" t="s">
        <v>4</v>
      </c>
      <c r="B11" s="78"/>
      <c r="C11" s="78"/>
      <c r="D11" s="78"/>
      <c r="E11" s="78"/>
      <c r="F11" s="78"/>
      <c r="G11" s="78"/>
      <c r="H11" s="78"/>
      <c r="I11" s="78"/>
      <c r="J11" s="78"/>
      <c r="K11" s="78"/>
      <c r="L11" s="78"/>
      <c r="M11" s="78"/>
      <c r="N11" s="78"/>
      <c r="O11" s="78"/>
      <c r="P11" s="79"/>
    </row>
    <row r="12" spans="1:31" ht="30" customHeight="1"/>
  </sheetData>
  <mergeCells count="7">
    <mergeCell ref="G1:M1"/>
    <mergeCell ref="A2:P2"/>
    <mergeCell ref="A11:P11"/>
    <mergeCell ref="A9:P9"/>
    <mergeCell ref="A7:O7"/>
    <mergeCell ref="A4:P4"/>
    <mergeCell ref="A5:P5"/>
  </mergeCells>
  <hyperlinks>
    <hyperlink ref="P7:AE7" r:id="rId1" display="Harry van den Brink" xr:uid="{CD8FEB86-F27C-413B-B791-6232A26F9A40}"/>
    <hyperlink ref="A11:P11" r:id="rId2" display="This work is licensed under a Creative Commons Attribution-ShareAlike 4.0 International License." xr:uid="{004EF576-A15F-4C9A-91C8-83A03D252BCA}"/>
  </hyperlinks>
  <pageMargins left="0.7" right="0.7" top="0.75" bottom="0.75" header="0.3" footer="0.3"/>
  <pageSetup scale="72"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8442C-1F04-4251-B95F-E37F5DC0CAD3}">
  <sheetPr>
    <pageSetUpPr fitToPage="1"/>
  </sheetPr>
  <dimension ref="A1:N47"/>
  <sheetViews>
    <sheetView topLeftCell="A33" zoomScale="70" zoomScaleNormal="70" workbookViewId="0">
      <selection activeCell="D34" sqref="D34:D37"/>
    </sheetView>
  </sheetViews>
  <sheetFormatPr defaultRowHeight="15"/>
  <cols>
    <col min="2" max="2" width="71.28515625" customWidth="1"/>
    <col min="3" max="3" width="34" customWidth="1"/>
    <col min="4" max="4" width="26" customWidth="1"/>
    <col min="5" max="7" width="30.5703125" customWidth="1"/>
    <col min="8" max="8" width="60.5703125" customWidth="1"/>
    <col min="9" max="12" width="9.28515625" customWidth="1"/>
  </cols>
  <sheetData>
    <row r="1" spans="1:9" ht="59.65" customHeight="1">
      <c r="A1" s="102" t="s">
        <v>174</v>
      </c>
      <c r="B1" s="102"/>
      <c r="C1" s="103" t="s">
        <v>363</v>
      </c>
      <c r="D1" s="103"/>
      <c r="E1" s="103"/>
      <c r="F1" s="103"/>
      <c r="G1" s="54" t="s">
        <v>175</v>
      </c>
    </row>
    <row r="3" spans="1:9">
      <c r="E3" s="9" t="s">
        <v>2</v>
      </c>
      <c r="F3" s="9" t="s">
        <v>19</v>
      </c>
      <c r="G3" s="9" t="s">
        <v>122</v>
      </c>
      <c r="I3" s="9" t="s">
        <v>172</v>
      </c>
    </row>
    <row r="4" spans="1:9">
      <c r="C4" s="106" t="str">
        <f>B21</f>
        <v>Information Security Program</v>
      </c>
      <c r="D4" s="106"/>
      <c r="E4" s="43">
        <f>E21</f>
        <v>0.44</v>
      </c>
      <c r="F4" s="43">
        <f>F21</f>
        <v>4.7142857142857146E-2</v>
      </c>
      <c r="G4" s="43">
        <f>G21</f>
        <v>0.14285714285714285</v>
      </c>
      <c r="I4" s="9" t="s">
        <v>173</v>
      </c>
    </row>
    <row r="5" spans="1:9">
      <c r="C5" s="106" t="str">
        <f>B29</f>
        <v>Identity and access management</v>
      </c>
      <c r="D5" s="106"/>
      <c r="E5" s="43">
        <f>E29</f>
        <v>0.66</v>
      </c>
      <c r="F5" s="43">
        <f>F29</f>
        <v>1</v>
      </c>
      <c r="G5" s="43">
        <f>G29</f>
        <v>0</v>
      </c>
    </row>
    <row r="6" spans="1:9">
      <c r="C6" s="106" t="str">
        <f>B31</f>
        <v>Secure transmission</v>
      </c>
      <c r="D6" s="106"/>
      <c r="E6" s="43">
        <f>E31</f>
        <v>0.66</v>
      </c>
      <c r="F6" s="43">
        <f>F31</f>
        <v>1</v>
      </c>
      <c r="G6" s="43">
        <f>G31</f>
        <v>0</v>
      </c>
    </row>
    <row r="7" spans="1:9">
      <c r="C7" s="106" t="str">
        <f>B33</f>
        <v>Encryption and end-point security</v>
      </c>
      <c r="D7" s="106"/>
      <c r="E7" s="43">
        <f>E33</f>
        <v>0.66</v>
      </c>
      <c r="F7" s="43">
        <f>F33</f>
        <v>1</v>
      </c>
      <c r="G7" s="43">
        <f>G33</f>
        <v>0</v>
      </c>
    </row>
    <row r="8" spans="1:9">
      <c r="C8" s="106" t="str">
        <f>B38</f>
        <v>Logging of access</v>
      </c>
      <c r="D8" s="106"/>
      <c r="E8" s="57">
        <f>E38</f>
        <v>0.66</v>
      </c>
      <c r="F8" s="57">
        <f>F38</f>
        <v>1</v>
      </c>
      <c r="G8" s="57">
        <f>G38</f>
        <v>0</v>
      </c>
    </row>
    <row r="9" spans="1:9">
      <c r="C9" s="112"/>
      <c r="D9" s="112"/>
      <c r="E9" s="58"/>
      <c r="F9" s="58"/>
      <c r="G9" s="58"/>
    </row>
    <row r="10" spans="1:9">
      <c r="C10" s="112"/>
      <c r="D10" s="112"/>
      <c r="E10" s="58"/>
      <c r="F10" s="58"/>
      <c r="G10" s="58"/>
    </row>
    <row r="11" spans="1:9">
      <c r="C11" s="112"/>
      <c r="D11" s="112"/>
      <c r="E11" s="58"/>
      <c r="F11" s="58"/>
      <c r="G11" s="58"/>
    </row>
    <row r="12" spans="1:9">
      <c r="C12" s="112"/>
      <c r="D12" s="112"/>
      <c r="E12" s="58"/>
      <c r="F12" s="58"/>
      <c r="G12" s="58"/>
    </row>
    <row r="14" spans="1:9">
      <c r="D14" s="39" t="s">
        <v>154</v>
      </c>
      <c r="E14" s="44">
        <f>I41</f>
        <v>0.55846153846153856</v>
      </c>
      <c r="F14" s="44">
        <f>J42</f>
        <v>0.52357142857142858</v>
      </c>
      <c r="G14" s="44">
        <f>K43</f>
        <v>7.1428571428571425E-2</v>
      </c>
    </row>
    <row r="15" spans="1:9">
      <c r="D15" s="42"/>
    </row>
    <row r="20" spans="1:12" s="11" customFormat="1" ht="15.75" thickBot="1">
      <c r="A20" s="10" t="s">
        <v>0</v>
      </c>
      <c r="B20" s="10" t="s">
        <v>15</v>
      </c>
      <c r="C20" s="10" t="s">
        <v>143</v>
      </c>
      <c r="D20" s="10" t="s">
        <v>144</v>
      </c>
      <c r="E20" s="10" t="s">
        <v>2</v>
      </c>
      <c r="F20" s="10" t="s">
        <v>14</v>
      </c>
      <c r="G20" s="10" t="s">
        <v>81</v>
      </c>
      <c r="H20" s="10" t="s">
        <v>204</v>
      </c>
      <c r="I20" s="10" t="s">
        <v>78</v>
      </c>
      <c r="J20" s="10" t="s">
        <v>79</v>
      </c>
      <c r="K20" s="10" t="s">
        <v>80</v>
      </c>
    </row>
    <row r="21" spans="1:12" s="11" customFormat="1" ht="60" customHeight="1" thickBot="1">
      <c r="A21" s="27" t="s">
        <v>366</v>
      </c>
      <c r="B21" s="28" t="s">
        <v>365</v>
      </c>
      <c r="C21" s="26"/>
      <c r="D21" s="25"/>
      <c r="E21" s="29">
        <f>IFERROR(AVERAGE(I22:I28),1)</f>
        <v>0.44</v>
      </c>
      <c r="F21" s="29">
        <f>IFERROR(AVERAGE(J22:J28),1)</f>
        <v>4.7142857142857146E-2</v>
      </c>
      <c r="G21" s="29">
        <f>IFERROR(AVERAGE(K22:K28),1)</f>
        <v>0.14285714285714285</v>
      </c>
      <c r="I21" s="14"/>
      <c r="J21" s="14"/>
      <c r="K21" s="14"/>
    </row>
    <row r="22" spans="1:12" ht="60" customHeight="1" thickTop="1" thickBot="1">
      <c r="A22" s="21" t="s">
        <v>367</v>
      </c>
      <c r="B22" s="20" t="s">
        <v>374</v>
      </c>
      <c r="C22" s="104" t="s">
        <v>364</v>
      </c>
      <c r="D22" s="104" t="s">
        <v>331</v>
      </c>
      <c r="E22" s="32" t="s">
        <v>6</v>
      </c>
      <c r="F22" s="32" t="s">
        <v>46</v>
      </c>
      <c r="G22" s="32" t="s">
        <v>44</v>
      </c>
      <c r="H22" s="60"/>
      <c r="I22" s="3">
        <f>IF(E22=Values!$A$5,Values!$C$5,IF(E22=Values!$A$6,Values!$C$6,IF(E22=Values!$A$7,Values!$C$7,IF(E22=Values!$A$8,Values!$C$8,"N/A"))))</f>
        <v>0</v>
      </c>
      <c r="J22" s="3">
        <f>IF(F22=Values!$A$12,Values!$C$12,IF(F22=Values!$A$13,Values!$C$13,IF(F22=Values!$A$14,Values!$C$14,IF(F22=Values!$A$15,Values!$C$15,"INVALID"))))</f>
        <v>0.33</v>
      </c>
      <c r="K22" s="3">
        <f>IF(G22=Values!$A$19,Values!$C$19,IF(G22=Values!$A$20,Values!$C$20,IF(G22=Values!$A$21,Values!$C$21,IF(G22=Values!$A$22,Values!$C$22,"INVALID"))))</f>
        <v>1</v>
      </c>
      <c r="L22" s="7"/>
    </row>
    <row r="23" spans="1:12" ht="60" customHeight="1" thickTop="1" thickBot="1">
      <c r="A23" s="21" t="s">
        <v>368</v>
      </c>
      <c r="B23" s="20" t="s">
        <v>375</v>
      </c>
      <c r="C23" s="104"/>
      <c r="D23" s="104"/>
      <c r="E23" s="32" t="s">
        <v>6</v>
      </c>
      <c r="F23" s="32" t="s">
        <v>10</v>
      </c>
      <c r="G23" s="32" t="s">
        <v>18</v>
      </c>
      <c r="H23" s="60"/>
      <c r="I23" s="3">
        <f>IF(E23=Values!$A$5,Values!$C$5,IF(E23=Values!$A$6,Values!$C$6,IF(E23=Values!$A$7,Values!$C$7,IF(E23=Values!$A$8,Values!$C$8,"N/A"))))</f>
        <v>0</v>
      </c>
      <c r="J23" s="3">
        <f>IF(F23=Values!$A$12,Values!$C$12,IF(F23=Values!$A$13,Values!$C$13,IF(F23=Values!$A$14,Values!$C$14,IF(F23=Values!$A$15,Values!$C$15,"INVALID"))))</f>
        <v>0</v>
      </c>
      <c r="K23" s="3">
        <f>IF(G23=Values!$A$19,Values!$C$19,IF(G23=Values!$A$20,Values!$C$20,IF(G23=Values!$A$21,Values!$C$21,IF(G23=Values!$A$22,Values!$C$22,"INVALID"))))</f>
        <v>0</v>
      </c>
      <c r="L23" s="7"/>
    </row>
    <row r="24" spans="1:12" ht="60" customHeight="1" thickTop="1" thickBot="1">
      <c r="A24" s="21" t="s">
        <v>369</v>
      </c>
      <c r="B24" s="20" t="s">
        <v>376</v>
      </c>
      <c r="C24" s="104"/>
      <c r="D24" s="104"/>
      <c r="E24" s="32" t="s">
        <v>82</v>
      </c>
      <c r="F24" s="32" t="s">
        <v>10</v>
      </c>
      <c r="G24" s="32" t="s">
        <v>18</v>
      </c>
      <c r="H24" s="60"/>
      <c r="I24" s="3" t="str">
        <f>IF(E24=Values!$A$5,Values!$C$5,IF(E24=Values!$A$6,Values!$C$6,IF(E24=Values!$A$7,Values!$C$7,IF(E24=Values!$A$8,Values!$C$8,"N/A"))))</f>
        <v>N/A</v>
      </c>
      <c r="J24" s="3">
        <f>IF(F24=Values!$A$12,Values!$C$12,IF(F24=Values!$A$13,Values!$C$13,IF(F24=Values!$A$14,Values!$C$14,IF(F24=Values!$A$15,Values!$C$15,"INVALID"))))</f>
        <v>0</v>
      </c>
      <c r="K24" s="3">
        <f>IF(G24=Values!$A$19,Values!$C$19,IF(G24=Values!$A$20,Values!$C$20,IF(G24=Values!$A$21,Values!$C$21,IF(G24=Values!$A$22,Values!$C$22,"INVALID"))))</f>
        <v>0</v>
      </c>
      <c r="L24" s="7"/>
    </row>
    <row r="25" spans="1:12" ht="60" customHeight="1" thickTop="1" thickBot="1">
      <c r="A25" s="21" t="s">
        <v>370</v>
      </c>
      <c r="B25" s="20" t="s">
        <v>377</v>
      </c>
      <c r="C25" s="104"/>
      <c r="D25" s="104"/>
      <c r="E25" s="32" t="s">
        <v>8</v>
      </c>
      <c r="F25" s="32" t="s">
        <v>10</v>
      </c>
      <c r="G25" s="32" t="s">
        <v>18</v>
      </c>
      <c r="H25" s="60"/>
      <c r="I25" s="3">
        <f>IF(E25=Values!$A$5,Values!$C$5,IF(E25=Values!$A$6,Values!$C$6,IF(E25=Values!$A$7,Values!$C$7,IF(E25=Values!$A$8,Values!$C$8,"N/A"))))</f>
        <v>0.66</v>
      </c>
      <c r="J25" s="3">
        <f>IF(F25=Values!$A$12,Values!$C$12,IF(F25=Values!$A$13,Values!$C$13,IF(F25=Values!$A$14,Values!$C$14,IF(F25=Values!$A$15,Values!$C$15,"INVALID"))))</f>
        <v>0</v>
      </c>
      <c r="K25" s="3">
        <f>IF(G25=Values!$A$19,Values!$C$19,IF(G25=Values!$A$20,Values!$C$20,IF(G25=Values!$A$21,Values!$C$21,IF(G25=Values!$A$22,Values!$C$22,"INVALID"))))</f>
        <v>0</v>
      </c>
      <c r="L25" s="7"/>
    </row>
    <row r="26" spans="1:12" ht="60" customHeight="1" thickTop="1" thickBot="1">
      <c r="A26" s="21" t="s">
        <v>371</v>
      </c>
      <c r="B26" s="20" t="s">
        <v>378</v>
      </c>
      <c r="C26" s="104"/>
      <c r="D26" s="104"/>
      <c r="E26" s="32" t="s">
        <v>8</v>
      </c>
      <c r="F26" s="32" t="s">
        <v>10</v>
      </c>
      <c r="G26" s="32" t="s">
        <v>18</v>
      </c>
      <c r="H26" s="60"/>
      <c r="I26" s="3">
        <f>IF(E26=Values!$A$5,Values!$C$5,IF(E26=Values!$A$6,Values!$C$6,IF(E26=Values!$A$7,Values!$C$7,IF(E26=Values!$A$8,Values!$C$8,"N/A"))))</f>
        <v>0.66</v>
      </c>
      <c r="J26" s="3">
        <f>IF(F26=Values!$A$12,Values!$C$12,IF(F26=Values!$A$13,Values!$C$13,IF(F26=Values!$A$14,Values!$C$14,IF(F26=Values!$A$15,Values!$C$15,"INVALID"))))</f>
        <v>0</v>
      </c>
      <c r="K26" s="3">
        <f>IF(G26=Values!$A$19,Values!$C$19,IF(G26=Values!$A$20,Values!$C$20,IF(G26=Values!$A$21,Values!$C$21,IF(G26=Values!$A$22,Values!$C$22,"INVALID"))))</f>
        <v>0</v>
      </c>
      <c r="L26" s="7"/>
    </row>
    <row r="27" spans="1:12" ht="60" customHeight="1" thickTop="1" thickBot="1">
      <c r="A27" s="21" t="s">
        <v>372</v>
      </c>
      <c r="B27" s="20" t="s">
        <v>379</v>
      </c>
      <c r="C27" s="104"/>
      <c r="D27" s="104"/>
      <c r="E27" s="32" t="s">
        <v>8</v>
      </c>
      <c r="F27" s="32" t="s">
        <v>10</v>
      </c>
      <c r="G27" s="32" t="s">
        <v>18</v>
      </c>
      <c r="H27" s="60"/>
      <c r="I27" s="3">
        <f>IF(E27=Values!$A$5,Values!$C$5,IF(E27=Values!$A$6,Values!$C$6,IF(E27=Values!$A$7,Values!$C$7,IF(E27=Values!$A$8,Values!$C$8,"N/A"))))</f>
        <v>0.66</v>
      </c>
      <c r="J27" s="3">
        <f>IF(F27=Values!$A$12,Values!$C$12,IF(F27=Values!$A$13,Values!$C$13,IF(F27=Values!$A$14,Values!$C$14,IF(F27=Values!$A$15,Values!$C$15,"INVALID"))))</f>
        <v>0</v>
      </c>
      <c r="K27" s="3">
        <f>IF(G27=Values!$A$19,Values!$C$19,IF(G27=Values!$A$20,Values!$C$20,IF(G27=Values!$A$21,Values!$C$21,IF(G27=Values!$A$22,Values!$C$22,"INVALID"))))</f>
        <v>0</v>
      </c>
      <c r="L27" s="7"/>
    </row>
    <row r="28" spans="1:12" ht="60" customHeight="1" thickTop="1" thickBot="1">
      <c r="A28" s="21" t="s">
        <v>373</v>
      </c>
      <c r="B28" s="20" t="s">
        <v>380</v>
      </c>
      <c r="C28" s="104"/>
      <c r="D28" s="104"/>
      <c r="E28" s="32" t="s">
        <v>8</v>
      </c>
      <c r="F28" s="32" t="s">
        <v>10</v>
      </c>
      <c r="G28" s="32" t="s">
        <v>18</v>
      </c>
      <c r="H28" s="60"/>
      <c r="I28" s="3">
        <f>IF(E28=Values!$A$5,Values!$C$5,IF(E28=Values!$A$6,Values!$C$6,IF(E28=Values!$A$7,Values!$C$7,IF(E28=Values!$A$8,Values!$C$8,"N/A"))))</f>
        <v>0.66</v>
      </c>
      <c r="J28" s="3">
        <f>IF(F28=Values!$A$12,Values!$C$12,IF(F28=Values!$A$13,Values!$C$13,IF(F28=Values!$A$14,Values!$C$14,IF(F28=Values!$A$15,Values!$C$15,"INVALID"))))</f>
        <v>0</v>
      </c>
      <c r="K28" s="3">
        <f>IF(G28=Values!$A$19,Values!$C$19,IF(G28=Values!$A$20,Values!$C$20,IF(G28=Values!$A$21,Values!$C$21,IF(G28=Values!$A$22,Values!$C$22,"INVALID"))))</f>
        <v>0</v>
      </c>
      <c r="L28" s="7"/>
    </row>
    <row r="29" spans="1:12" ht="60" customHeight="1" thickTop="1" thickBot="1">
      <c r="A29" s="27" t="s">
        <v>382</v>
      </c>
      <c r="B29" s="28" t="s">
        <v>381</v>
      </c>
      <c r="C29" s="26"/>
      <c r="D29" s="25"/>
      <c r="E29" s="29">
        <f>IFERROR(AVERAGE(I30:I30),1)</f>
        <v>0.66</v>
      </c>
      <c r="F29" s="29">
        <f>IFERROR(AVERAGE(J30:J30),1)</f>
        <v>1</v>
      </c>
      <c r="G29" s="29">
        <f>IFERROR(AVERAGE(K30:K30),1)</f>
        <v>0</v>
      </c>
      <c r="H29" s="11"/>
      <c r="I29" s="3"/>
      <c r="J29" s="3"/>
      <c r="K29" s="3"/>
      <c r="L29" s="7"/>
    </row>
    <row r="30" spans="1:12" ht="182.25" customHeight="1" thickTop="1" thickBot="1">
      <c r="A30" s="21" t="s">
        <v>383</v>
      </c>
      <c r="B30" s="20" t="s">
        <v>384</v>
      </c>
      <c r="C30" s="20" t="s">
        <v>385</v>
      </c>
      <c r="D30" s="20" t="s">
        <v>386</v>
      </c>
      <c r="E30" s="32" t="s">
        <v>8</v>
      </c>
      <c r="F30" s="32" t="s">
        <v>17</v>
      </c>
      <c r="G30" s="32" t="s">
        <v>18</v>
      </c>
      <c r="H30" s="60"/>
      <c r="I30" s="3">
        <f>IF(E30=Values!$A$5,Values!$C$5,IF(E30=Values!$A$6,Values!$C$6,IF(E30=Values!$A$7,Values!$C$7,IF(E30=Values!$A$8,Values!$C$8,"N/A"))))</f>
        <v>0.66</v>
      </c>
      <c r="J30" s="3">
        <f>IF(F30=Values!$A$12,Values!$C$12,IF(F30=Values!$A$13,Values!$C$13,IF(F30=Values!$A$14,Values!$C$14,IF(F30=Values!$A$15,Values!$C$15,"INVALID"))))</f>
        <v>1</v>
      </c>
      <c r="K30" s="3">
        <f>IF(G30=Values!$A$19,Values!$C$19,IF(G30=Values!$A$20,Values!$C$20,IF(G30=Values!$A$21,Values!$C$21,IF(G30=Values!$A$22,Values!$C$22,"INVALID"))))</f>
        <v>0</v>
      </c>
      <c r="L30" s="7"/>
    </row>
    <row r="31" spans="1:12" ht="60" customHeight="1" thickTop="1" thickBot="1">
      <c r="A31" s="27" t="s">
        <v>388</v>
      </c>
      <c r="B31" s="28" t="s">
        <v>387</v>
      </c>
      <c r="C31" s="26"/>
      <c r="D31" s="25"/>
      <c r="E31" s="29">
        <f>IFERROR(AVERAGE(I32:I32),1)</f>
        <v>0.66</v>
      </c>
      <c r="F31" s="29">
        <f>IFERROR(AVERAGE(J32:J32),1)</f>
        <v>1</v>
      </c>
      <c r="G31" s="29">
        <f>IFERROR(AVERAGE(K32:K32),1)</f>
        <v>0</v>
      </c>
      <c r="H31" s="11"/>
      <c r="I31" s="3"/>
      <c r="J31" s="3"/>
      <c r="K31" s="3"/>
      <c r="L31" s="7"/>
    </row>
    <row r="32" spans="1:12" ht="174.75" customHeight="1" thickTop="1" thickBot="1">
      <c r="A32" s="21" t="s">
        <v>389</v>
      </c>
      <c r="B32" s="20" t="s">
        <v>391</v>
      </c>
      <c r="C32" s="65" t="s">
        <v>390</v>
      </c>
      <c r="D32" s="20" t="s">
        <v>392</v>
      </c>
      <c r="E32" s="32" t="s">
        <v>8</v>
      </c>
      <c r="F32" s="32" t="s">
        <v>17</v>
      </c>
      <c r="G32" s="32" t="s">
        <v>18</v>
      </c>
      <c r="H32" s="60"/>
      <c r="I32" s="3">
        <f>IF(E32=Values!$A$5,Values!$C$5,IF(E32=Values!$A$6,Values!$C$6,IF(E32=Values!$A$7,Values!$C$7,IF(E32=Values!$A$8,Values!$C$8,"N/A"))))</f>
        <v>0.66</v>
      </c>
      <c r="J32" s="3">
        <f>IF(F32=Values!$A$12,Values!$C$12,IF(F32=Values!$A$13,Values!$C$13,IF(F32=Values!$A$14,Values!$C$14,IF(F32=Values!$A$15,Values!$C$15,"INVALID"))))</f>
        <v>1</v>
      </c>
      <c r="K32" s="3">
        <f>IF(G32=Values!$A$19,Values!$C$19,IF(G32=Values!$A$20,Values!$C$20,IF(G32=Values!$A$21,Values!$C$21,IF(G32=Values!$A$22,Values!$C$22,"INVALID"))))</f>
        <v>0</v>
      </c>
      <c r="L32" s="7"/>
    </row>
    <row r="33" spans="1:14" ht="60" customHeight="1" thickTop="1" thickBot="1">
      <c r="A33" s="27" t="s">
        <v>394</v>
      </c>
      <c r="B33" s="28" t="s">
        <v>393</v>
      </c>
      <c r="C33" s="26"/>
      <c r="D33" s="25"/>
      <c r="E33" s="29">
        <f>IFERROR(AVERAGE(I34:I37),1)</f>
        <v>0.66</v>
      </c>
      <c r="F33" s="29">
        <f>IFERROR(AVERAGE(J34:J37),1)</f>
        <v>1</v>
      </c>
      <c r="G33" s="29">
        <f>IFERROR(AVERAGE(K34:K37),1)</f>
        <v>0</v>
      </c>
      <c r="H33" s="11"/>
      <c r="I33" s="3"/>
      <c r="J33" s="3"/>
      <c r="K33" s="3"/>
      <c r="L33" s="7"/>
    </row>
    <row r="34" spans="1:14" ht="60" customHeight="1" thickTop="1" thickBot="1">
      <c r="A34" s="21" t="s">
        <v>395</v>
      </c>
      <c r="B34" s="20" t="s">
        <v>397</v>
      </c>
      <c r="C34" s="109" t="s">
        <v>396</v>
      </c>
      <c r="D34" s="107" t="s">
        <v>392</v>
      </c>
      <c r="E34" s="32" t="s">
        <v>8</v>
      </c>
      <c r="F34" s="32" t="s">
        <v>17</v>
      </c>
      <c r="G34" s="32" t="s">
        <v>18</v>
      </c>
      <c r="H34" s="60"/>
      <c r="I34" s="3">
        <f>IF(E34=Values!$A$5,Values!$C$5,IF(E34=Values!$A$6,Values!$C$6,IF(E34=Values!$A$7,Values!$C$7,IF(E34=Values!$A$8,Values!$C$8,"N/A"))))</f>
        <v>0.66</v>
      </c>
      <c r="J34" s="3">
        <f>IF(F34=Values!$A$12,Values!$C$12,IF(F34=Values!$A$13,Values!$C$13,IF(F34=Values!$A$14,Values!$C$14,IF(F34=Values!$A$15,Values!$C$15,"INVALID"))))</f>
        <v>1</v>
      </c>
      <c r="K34" s="3">
        <f>IF(G34=Values!$A$19,Values!$C$19,IF(G34=Values!$A$20,Values!$C$20,IF(G34=Values!$A$21,Values!$C$21,IF(G34=Values!$A$22,Values!$C$22,"INVALID"))))</f>
        <v>0</v>
      </c>
      <c r="L34" s="7"/>
    </row>
    <row r="35" spans="1:14" ht="108.4" customHeight="1" thickTop="1" thickBot="1">
      <c r="A35" s="21" t="s">
        <v>399</v>
      </c>
      <c r="B35" s="20" t="s">
        <v>398</v>
      </c>
      <c r="C35" s="110"/>
      <c r="D35" s="105"/>
      <c r="E35" s="32" t="s">
        <v>8</v>
      </c>
      <c r="F35" s="32" t="s">
        <v>17</v>
      </c>
      <c r="G35" s="32" t="s">
        <v>18</v>
      </c>
      <c r="H35" s="60"/>
      <c r="I35" s="3">
        <f>IF(E35=Values!$A$5,Values!$C$5,IF(E35=Values!$A$6,Values!$C$6,IF(E35=Values!$A$7,Values!$C$7,IF(E35=Values!$A$8,Values!$C$8,"N/A"))))</f>
        <v>0.66</v>
      </c>
      <c r="J35" s="3">
        <f>IF(F35=Values!$A$12,Values!$C$12,IF(F35=Values!$A$13,Values!$C$13,IF(F35=Values!$A$14,Values!$C$14,IF(F35=Values!$A$15,Values!$C$15,"INVALID"))))</f>
        <v>1</v>
      </c>
      <c r="K35" s="3">
        <f>IF(G35=Values!$A$19,Values!$C$19,IF(G35=Values!$A$20,Values!$C$20,IF(G35=Values!$A$21,Values!$C$21,IF(G35=Values!$A$22,Values!$C$22,"INVALID"))))</f>
        <v>0</v>
      </c>
      <c r="L35" s="7"/>
    </row>
    <row r="36" spans="1:14" ht="60" customHeight="1" thickTop="1" thickBot="1">
      <c r="A36" s="21" t="s">
        <v>400</v>
      </c>
      <c r="B36" s="20" t="s">
        <v>402</v>
      </c>
      <c r="C36" s="110"/>
      <c r="D36" s="105"/>
      <c r="E36" s="32" t="s">
        <v>8</v>
      </c>
      <c r="F36" s="32" t="s">
        <v>17</v>
      </c>
      <c r="G36" s="32" t="s">
        <v>18</v>
      </c>
      <c r="H36" s="60"/>
      <c r="I36" s="3">
        <f>IF(E36=Values!$A$5,Values!$C$5,IF(E36=Values!$A$6,Values!$C$6,IF(E36=Values!$A$7,Values!$C$7,IF(E36=Values!$A$8,Values!$C$8,"N/A"))))</f>
        <v>0.66</v>
      </c>
      <c r="J36" s="3">
        <f>IF(F36=Values!$A$12,Values!$C$12,IF(F36=Values!$A$13,Values!$C$13,IF(F36=Values!$A$14,Values!$C$14,IF(F36=Values!$A$15,Values!$C$15,"INVALID"))))</f>
        <v>1</v>
      </c>
      <c r="K36" s="3">
        <f>IF(G36=Values!$A$19,Values!$C$19,IF(G36=Values!$A$20,Values!$C$20,IF(G36=Values!$A$21,Values!$C$21,IF(G36=Values!$A$22,Values!$C$22,"INVALID"))))</f>
        <v>0</v>
      </c>
      <c r="L36" s="7"/>
    </row>
    <row r="37" spans="1:14" ht="60" customHeight="1" thickTop="1" thickBot="1">
      <c r="A37" s="21" t="s">
        <v>401</v>
      </c>
      <c r="B37" s="20" t="s">
        <v>403</v>
      </c>
      <c r="C37" s="110"/>
      <c r="D37" s="105"/>
      <c r="E37" s="32" t="s">
        <v>8</v>
      </c>
      <c r="F37" s="32" t="s">
        <v>17</v>
      </c>
      <c r="G37" s="32" t="s">
        <v>18</v>
      </c>
      <c r="H37" s="60"/>
      <c r="I37" s="3">
        <f>IF(E37=Values!$A$5,Values!$C$5,IF(E37=Values!$A$6,Values!$C$6,IF(E37=Values!$A$7,Values!$C$7,IF(E37=Values!$A$8,Values!$C$8,"N/A"))))</f>
        <v>0.66</v>
      </c>
      <c r="J37" s="3">
        <f>IF(F37=Values!$A$12,Values!$C$12,IF(F37=Values!$A$13,Values!$C$13,IF(F37=Values!$A$14,Values!$C$14,IF(F37=Values!$A$15,Values!$C$15,"INVALID"))))</f>
        <v>1</v>
      </c>
      <c r="K37" s="3">
        <f>IF(G37=Values!$A$19,Values!$C$19,IF(G37=Values!$A$20,Values!$C$20,IF(G37=Values!$A$21,Values!$C$21,IF(G37=Values!$A$22,Values!$C$22,"INVALID"))))</f>
        <v>0</v>
      </c>
      <c r="L37" s="7"/>
    </row>
    <row r="38" spans="1:14" ht="60" customHeight="1" thickTop="1" thickBot="1">
      <c r="A38" s="27" t="s">
        <v>405</v>
      </c>
      <c r="B38" s="28" t="s">
        <v>404</v>
      </c>
      <c r="C38" s="26"/>
      <c r="D38" s="25"/>
      <c r="E38" s="29">
        <f>IFERROR(AVERAGE(I39:I39),1)</f>
        <v>0.66</v>
      </c>
      <c r="F38" s="29">
        <f>IFERROR(AVERAGE(J39:J39),1)</f>
        <v>1</v>
      </c>
      <c r="G38" s="29">
        <f>IFERROR(AVERAGE(K39:K39),1)</f>
        <v>0</v>
      </c>
      <c r="H38" s="11"/>
      <c r="I38" s="3"/>
      <c r="J38" s="3"/>
      <c r="K38" s="3"/>
      <c r="L38" s="7"/>
    </row>
    <row r="39" spans="1:14" ht="134.65" customHeight="1" thickTop="1" thickBot="1">
      <c r="A39" s="21" t="s">
        <v>406</v>
      </c>
      <c r="B39" s="20" t="s">
        <v>408</v>
      </c>
      <c r="C39" s="72" t="s">
        <v>407</v>
      </c>
      <c r="D39" s="73" t="s">
        <v>409</v>
      </c>
      <c r="E39" s="32" t="s">
        <v>8</v>
      </c>
      <c r="F39" s="32" t="s">
        <v>17</v>
      </c>
      <c r="G39" s="32" t="s">
        <v>18</v>
      </c>
      <c r="H39" s="60"/>
      <c r="I39" s="3">
        <f>IF(E39=Values!$A$5,Values!$C$5,IF(E39=Values!$A$6,Values!$C$6,IF(E39=Values!$A$7,Values!$C$7,IF(E39=Values!$A$8,Values!$C$8,"N/A"))))</f>
        <v>0.66</v>
      </c>
      <c r="J39" s="3">
        <f>IF(F39=Values!$A$12,Values!$C$12,IF(F39=Values!$A$13,Values!$C$13,IF(F39=Values!$A$14,Values!$C$14,IF(F39=Values!$A$15,Values!$C$15,"INVALID"))))</f>
        <v>1</v>
      </c>
      <c r="K39" s="3">
        <f>IF(G39=Values!$A$19,Values!$C$19,IF(G39=Values!$A$20,Values!$C$20,IF(G39=Values!$A$21,Values!$C$21,IF(G39=Values!$A$22,Values!$C$22,"INVALID"))))</f>
        <v>0</v>
      </c>
      <c r="L39" s="7"/>
    </row>
    <row r="40" spans="1:14" ht="60" customHeight="1" thickTop="1">
      <c r="A40" s="21"/>
      <c r="B40" s="20"/>
      <c r="C40" s="2"/>
      <c r="D40" s="2"/>
      <c r="E40" s="32"/>
      <c r="F40" s="32"/>
      <c r="G40" s="32"/>
      <c r="I40" s="3"/>
      <c r="J40" s="3"/>
      <c r="K40" s="3"/>
      <c r="L40" s="7"/>
    </row>
    <row r="41" spans="1:14">
      <c r="G41" s="30" t="str">
        <f>E20</f>
        <v>Policies Complete</v>
      </c>
      <c r="I41" s="15">
        <f>IFERROR(AVERAGE(I21:I40),1)</f>
        <v>0.55846153846153856</v>
      </c>
      <c r="J41" s="8"/>
      <c r="K41" s="8"/>
    </row>
    <row r="42" spans="1:14">
      <c r="G42" s="30" t="str">
        <f>F20</f>
        <v>Controls Implemented</v>
      </c>
      <c r="I42" s="2"/>
      <c r="J42" s="8">
        <f>IFERROR(AVERAGE(J21:J40),1)</f>
        <v>0.52357142857142858</v>
      </c>
      <c r="K42" s="8"/>
    </row>
    <row r="43" spans="1:14">
      <c r="G43" s="30" t="str">
        <f>G20</f>
        <v>Reporting effective</v>
      </c>
      <c r="I43" s="2"/>
      <c r="J43" s="8"/>
      <c r="K43" s="8">
        <f>IFERROR(AVERAGE(K21:K40),1)</f>
        <v>7.1428571428571425E-2</v>
      </c>
    </row>
    <row r="44" spans="1:14">
      <c r="G44" s="30"/>
      <c r="I44" s="2"/>
      <c r="J44" s="8"/>
      <c r="K44" s="8"/>
    </row>
    <row r="45" spans="1:14">
      <c r="G45" s="30" t="s">
        <v>1</v>
      </c>
      <c r="I45" s="2"/>
      <c r="J45" s="8"/>
      <c r="K45" s="8">
        <f>MIN(I41,J42,K43)</f>
        <v>7.1428571428571425E-2</v>
      </c>
    </row>
    <row r="46" spans="1:14">
      <c r="G46" s="31" t="s">
        <v>22</v>
      </c>
      <c r="K46" s="8">
        <f>100%-K45</f>
        <v>0.9285714285714286</v>
      </c>
    </row>
    <row r="47" spans="1:14" ht="30" customHeight="1">
      <c r="A47" s="98" t="s">
        <v>4</v>
      </c>
      <c r="B47" s="98"/>
      <c r="C47" s="98"/>
      <c r="D47" s="98"/>
      <c r="E47" s="98"/>
      <c r="F47" s="98"/>
      <c r="G47" s="98"/>
      <c r="H47" s="98"/>
      <c r="I47" s="98"/>
      <c r="J47" s="98"/>
      <c r="K47" s="98"/>
      <c r="L47" s="98"/>
      <c r="M47" s="98"/>
      <c r="N47" s="98"/>
    </row>
  </sheetData>
  <mergeCells count="16">
    <mergeCell ref="A47:N47"/>
    <mergeCell ref="C34:C37"/>
    <mergeCell ref="D34:D37"/>
    <mergeCell ref="C8:D8"/>
    <mergeCell ref="C9:D9"/>
    <mergeCell ref="C10:D10"/>
    <mergeCell ref="C11:D11"/>
    <mergeCell ref="C12:D12"/>
    <mergeCell ref="C22:C28"/>
    <mergeCell ref="D22:D28"/>
    <mergeCell ref="C7:D7"/>
    <mergeCell ref="A1:B1"/>
    <mergeCell ref="C1:F1"/>
    <mergeCell ref="C4:D4"/>
    <mergeCell ref="C5:D5"/>
    <mergeCell ref="C6:D6"/>
  </mergeCells>
  <hyperlinks>
    <hyperlink ref="A47" r:id="rId1" display="http://creativecommons.org/licenses/by-sa/4.0/" xr:uid="{C5E5C450-1F57-4DFB-A1C0-E5790426A661}"/>
  </hyperlinks>
  <pageMargins left="0.7" right="0.7" top="0.75" bottom="0.75" header="0.3" footer="0.3"/>
  <pageSetup scale="45" orientation="landscape" r:id="rId2"/>
  <drawing r:id="rId3"/>
  <extLst>
    <ext xmlns:x14="http://schemas.microsoft.com/office/spreadsheetml/2009/9/main" uri="{78C0D931-6437-407d-A8EE-F0AAD7539E65}">
      <x14:conditionalFormattings>
        <x14:conditionalFormatting xmlns:xm="http://schemas.microsoft.com/office/excel/2006/main">
          <x14:cfRule type="cellIs" priority="173" operator="equal" id="{42F3C41A-930F-4E09-A772-A0196DF757B5}">
            <xm:f>Values!$A$8</xm:f>
            <x14:dxf>
              <fill>
                <patternFill>
                  <bgColor rgb="FF27AE60"/>
                </patternFill>
              </fill>
            </x14:dxf>
          </x14:cfRule>
          <x14:cfRule type="cellIs" priority="174" operator="equal" id="{6A016422-E3ED-4986-8037-1DA8C7DE87E5}">
            <xm:f>Values!$A$7</xm:f>
            <x14:dxf>
              <fill>
                <patternFill>
                  <bgColor rgb="FFFFFF00"/>
                </patternFill>
              </fill>
            </x14:dxf>
          </x14:cfRule>
          <x14:cfRule type="cellIs" priority="175" operator="equal" id="{C2D10E24-AF2A-49BF-BC58-65E7C5684133}">
            <xm:f>Values!$A$6</xm:f>
            <x14:dxf>
              <fill>
                <patternFill>
                  <bgColor rgb="FFF39C12"/>
                </patternFill>
              </fill>
            </x14:dxf>
          </x14:cfRule>
          <x14:cfRule type="cellIs" priority="176" operator="equal" id="{CE70FF97-4FA7-4BA3-8C04-947C7F8FB1F8}">
            <xm:f>Values!$A$5</xm:f>
            <x14:dxf>
              <fill>
                <patternFill>
                  <bgColor rgb="FFE74C3C"/>
                </patternFill>
              </fill>
            </x14:dxf>
          </x14:cfRule>
          <xm:sqref>E22</xm:sqref>
        </x14:conditionalFormatting>
        <x14:conditionalFormatting xmlns:xm="http://schemas.microsoft.com/office/excel/2006/main">
          <x14:cfRule type="cellIs" priority="177" operator="equal" id="{A48436DD-2EE4-4955-89EB-5585EB515014}">
            <xm:f>Values!$A$15</xm:f>
            <x14:dxf>
              <fill>
                <patternFill>
                  <bgColor rgb="FF27AE60"/>
                </patternFill>
              </fill>
            </x14:dxf>
          </x14:cfRule>
          <x14:cfRule type="cellIs" priority="178" operator="equal" id="{9C1312F6-77FC-47A4-8757-C4551152AEDE}">
            <xm:f>Values!$A$14</xm:f>
            <x14:dxf>
              <fill>
                <patternFill>
                  <bgColor rgb="FFFFFF00"/>
                </patternFill>
              </fill>
            </x14:dxf>
          </x14:cfRule>
          <x14:cfRule type="cellIs" priority="179" operator="equal" id="{CF9B9C8D-2F7B-41CF-88A4-6BC38CC963BA}">
            <xm:f>Values!$A$13</xm:f>
            <x14:dxf>
              <fill>
                <patternFill>
                  <bgColor rgb="FFF39C12"/>
                </patternFill>
              </fill>
            </x14:dxf>
          </x14:cfRule>
          <x14:cfRule type="cellIs" priority="180" operator="equal" id="{7CE06345-B2AD-4C7B-A5E5-8E2BF08AE25C}">
            <xm:f>Values!$A$12</xm:f>
            <x14:dxf>
              <fill>
                <patternFill>
                  <bgColor rgb="FFE74C3C"/>
                </patternFill>
              </fill>
            </x14:dxf>
          </x14:cfRule>
          <xm:sqref>F22</xm:sqref>
        </x14:conditionalFormatting>
        <x14:conditionalFormatting xmlns:xm="http://schemas.microsoft.com/office/excel/2006/main">
          <x14:cfRule type="cellIs" priority="169" operator="equal" id="{08CE10E6-C5BB-41D6-934F-1EA31D4439CE}">
            <xm:f>Values!$A$22</xm:f>
            <x14:dxf>
              <fill>
                <patternFill>
                  <bgColor rgb="FF27AE60"/>
                </patternFill>
              </fill>
            </x14:dxf>
          </x14:cfRule>
          <x14:cfRule type="cellIs" priority="170" operator="equal" id="{48CCEA90-F5AD-41B1-B6FF-266F4A143050}">
            <xm:f>Values!$A$21</xm:f>
            <x14:dxf>
              <fill>
                <patternFill>
                  <bgColor rgb="FFFFFF00"/>
                </patternFill>
              </fill>
            </x14:dxf>
          </x14:cfRule>
          <x14:cfRule type="cellIs" priority="171" operator="equal" id="{E5456F7E-34DD-478F-8CC2-A507C3BB13FC}">
            <xm:f>Values!$A$20</xm:f>
            <x14:dxf>
              <fill>
                <patternFill>
                  <bgColor rgb="FFF39C12"/>
                </patternFill>
              </fill>
            </x14:dxf>
          </x14:cfRule>
          <x14:cfRule type="cellIs" priority="172" operator="equal" id="{9978FF7F-0A63-4D18-A851-1F8B570081A5}">
            <xm:f>Values!$A$19</xm:f>
            <x14:dxf>
              <fill>
                <patternFill>
                  <bgColor rgb="FFE74C3C"/>
                </patternFill>
              </fill>
            </x14:dxf>
          </x14:cfRule>
          <xm:sqref>G22</xm:sqref>
        </x14:conditionalFormatting>
        <x14:conditionalFormatting xmlns:xm="http://schemas.microsoft.com/office/excel/2006/main">
          <x14:cfRule type="cellIs" priority="157" operator="equal" id="{EB37F781-9EC8-41CE-9AC0-CAC723EE85E3}">
            <xm:f>Values!$A$22</xm:f>
            <x14:dxf>
              <fill>
                <patternFill>
                  <bgColor rgb="FF27AE60"/>
                </patternFill>
              </fill>
            </x14:dxf>
          </x14:cfRule>
          <x14:cfRule type="cellIs" priority="158" operator="equal" id="{6BC25FAE-E42D-4468-88B2-C658D757BCA5}">
            <xm:f>Values!$A$21</xm:f>
            <x14:dxf>
              <fill>
                <patternFill>
                  <bgColor rgb="FFFFFF00"/>
                </patternFill>
              </fill>
            </x14:dxf>
          </x14:cfRule>
          <x14:cfRule type="cellIs" priority="159" operator="equal" id="{27EBAD36-8ACC-4149-B545-AB7AC06E341E}">
            <xm:f>Values!$A$20</xm:f>
            <x14:dxf>
              <fill>
                <patternFill>
                  <bgColor rgb="FFF39C12"/>
                </patternFill>
              </fill>
            </x14:dxf>
          </x14:cfRule>
          <x14:cfRule type="cellIs" priority="160" operator="equal" id="{FD1DB364-B605-400F-9A8E-28BC40C13462}">
            <xm:f>Values!$A$19</xm:f>
            <x14:dxf>
              <fill>
                <patternFill>
                  <bgColor rgb="FFE74C3C"/>
                </patternFill>
              </fill>
            </x14:dxf>
          </x14:cfRule>
          <xm:sqref>G23:G25 G28</xm:sqref>
        </x14:conditionalFormatting>
        <x14:conditionalFormatting xmlns:xm="http://schemas.microsoft.com/office/excel/2006/main">
          <x14:cfRule type="cellIs" priority="161" operator="equal" id="{F3A4A8F2-FD26-41A0-A84A-3CA3F69B59DB}">
            <xm:f>Values!$A$8</xm:f>
            <x14:dxf>
              <fill>
                <patternFill>
                  <bgColor rgb="FF27AE60"/>
                </patternFill>
              </fill>
            </x14:dxf>
          </x14:cfRule>
          <x14:cfRule type="cellIs" priority="162" operator="equal" id="{AE995BC5-7A7E-4752-BCB3-5C820C57CA63}">
            <xm:f>Values!$A$7</xm:f>
            <x14:dxf>
              <fill>
                <patternFill>
                  <bgColor rgb="FFFFFF00"/>
                </patternFill>
              </fill>
            </x14:dxf>
          </x14:cfRule>
          <x14:cfRule type="cellIs" priority="163" operator="equal" id="{28418639-B248-42E5-8E4B-841D659588F2}">
            <xm:f>Values!$A$6</xm:f>
            <x14:dxf>
              <fill>
                <patternFill>
                  <bgColor rgb="FFF39C12"/>
                </patternFill>
              </fill>
            </x14:dxf>
          </x14:cfRule>
          <x14:cfRule type="cellIs" priority="164" operator="equal" id="{D779B519-8DE0-472B-9635-88427F318801}">
            <xm:f>Values!$A$5</xm:f>
            <x14:dxf>
              <fill>
                <patternFill>
                  <bgColor rgb="FFE74C3C"/>
                </patternFill>
              </fill>
            </x14:dxf>
          </x14:cfRule>
          <xm:sqref>E23:E25 E28</xm:sqref>
        </x14:conditionalFormatting>
        <x14:conditionalFormatting xmlns:xm="http://schemas.microsoft.com/office/excel/2006/main">
          <x14:cfRule type="cellIs" priority="165" operator="equal" id="{53819453-DC6C-472E-880A-756012B0965F}">
            <xm:f>Values!$A$15</xm:f>
            <x14:dxf>
              <fill>
                <patternFill>
                  <bgColor rgb="FF27AE60"/>
                </patternFill>
              </fill>
            </x14:dxf>
          </x14:cfRule>
          <x14:cfRule type="cellIs" priority="166" operator="equal" id="{8BAA4953-C8D2-4998-86CA-E28CDFA3DA2C}">
            <xm:f>Values!$A$14</xm:f>
            <x14:dxf>
              <fill>
                <patternFill>
                  <bgColor rgb="FFFFFF00"/>
                </patternFill>
              </fill>
            </x14:dxf>
          </x14:cfRule>
          <x14:cfRule type="cellIs" priority="167" operator="equal" id="{F8017B96-0C1F-4291-A6DD-C2998EAB1C13}">
            <xm:f>Values!$A$13</xm:f>
            <x14:dxf>
              <fill>
                <patternFill>
                  <bgColor rgb="FFF39C12"/>
                </patternFill>
              </fill>
            </x14:dxf>
          </x14:cfRule>
          <x14:cfRule type="cellIs" priority="168" operator="equal" id="{6603F7E8-7BCB-498E-B4EF-0BA5554ABC1C}">
            <xm:f>Values!$A$12</xm:f>
            <x14:dxf>
              <fill>
                <patternFill>
                  <bgColor rgb="FFE74C3C"/>
                </patternFill>
              </fill>
            </x14:dxf>
          </x14:cfRule>
          <xm:sqref>F23:F25 F28</xm:sqref>
        </x14:conditionalFormatting>
        <x14:conditionalFormatting xmlns:xm="http://schemas.microsoft.com/office/excel/2006/main">
          <x14:cfRule type="cellIs" priority="149" operator="equal" id="{AA2AC245-FE49-402C-9BE2-0B52664630F1}">
            <xm:f>Values!$A$8</xm:f>
            <x14:dxf>
              <fill>
                <patternFill>
                  <bgColor rgb="FF27AE60"/>
                </patternFill>
              </fill>
            </x14:dxf>
          </x14:cfRule>
          <x14:cfRule type="cellIs" priority="150" operator="equal" id="{FD5A2E8C-6911-4166-9020-BE6BF5B9EAF7}">
            <xm:f>Values!$A$7</xm:f>
            <x14:dxf>
              <fill>
                <patternFill>
                  <bgColor rgb="FFFFFF00"/>
                </patternFill>
              </fill>
            </x14:dxf>
          </x14:cfRule>
          <x14:cfRule type="cellIs" priority="151" operator="equal" id="{84FFBB3D-BBF0-47DF-AE5F-7388139D71C9}">
            <xm:f>Values!$A$6</xm:f>
            <x14:dxf>
              <fill>
                <patternFill>
                  <bgColor rgb="FFF39C12"/>
                </patternFill>
              </fill>
            </x14:dxf>
          </x14:cfRule>
          <x14:cfRule type="cellIs" priority="152" operator="equal" id="{940FFD14-65B4-4553-BCE6-2B330BDA158C}">
            <xm:f>Values!$A$5</xm:f>
            <x14:dxf>
              <fill>
                <patternFill>
                  <bgColor rgb="FFE74C3C"/>
                </patternFill>
              </fill>
            </x14:dxf>
          </x14:cfRule>
          <xm:sqref>E30</xm:sqref>
        </x14:conditionalFormatting>
        <x14:conditionalFormatting xmlns:xm="http://schemas.microsoft.com/office/excel/2006/main">
          <x14:cfRule type="cellIs" priority="153" operator="equal" id="{7AE8B622-105D-43E8-A156-59F8EBDA3FCF}">
            <xm:f>Values!$A$15</xm:f>
            <x14:dxf>
              <fill>
                <patternFill>
                  <bgColor rgb="FF27AE60"/>
                </patternFill>
              </fill>
            </x14:dxf>
          </x14:cfRule>
          <x14:cfRule type="cellIs" priority="154" operator="equal" id="{E2DDA228-10B2-4521-89DD-26DAB804533C}">
            <xm:f>Values!$A$14</xm:f>
            <x14:dxf>
              <fill>
                <patternFill>
                  <bgColor rgb="FFFFFF00"/>
                </patternFill>
              </fill>
            </x14:dxf>
          </x14:cfRule>
          <x14:cfRule type="cellIs" priority="155" operator="equal" id="{8A16091B-53A0-4FC7-8EED-33555DADF070}">
            <xm:f>Values!$A$13</xm:f>
            <x14:dxf>
              <fill>
                <patternFill>
                  <bgColor rgb="FFF39C12"/>
                </patternFill>
              </fill>
            </x14:dxf>
          </x14:cfRule>
          <x14:cfRule type="cellIs" priority="156" operator="equal" id="{82F249D6-8F41-420D-B502-6F4F0CA75239}">
            <xm:f>Values!$A$12</xm:f>
            <x14:dxf>
              <fill>
                <patternFill>
                  <bgColor rgb="FFE74C3C"/>
                </patternFill>
              </fill>
            </x14:dxf>
          </x14:cfRule>
          <xm:sqref>F30</xm:sqref>
        </x14:conditionalFormatting>
        <x14:conditionalFormatting xmlns:xm="http://schemas.microsoft.com/office/excel/2006/main">
          <x14:cfRule type="cellIs" priority="145" operator="equal" id="{4E36F4B2-5EEB-4AB6-8A54-BCBF0A0A8849}">
            <xm:f>Values!$A$22</xm:f>
            <x14:dxf>
              <fill>
                <patternFill>
                  <bgColor rgb="FF27AE60"/>
                </patternFill>
              </fill>
            </x14:dxf>
          </x14:cfRule>
          <x14:cfRule type="cellIs" priority="146" operator="equal" id="{C851A3A3-DD69-4DE3-B8BE-867C44E43378}">
            <xm:f>Values!$A$21</xm:f>
            <x14:dxf>
              <fill>
                <patternFill>
                  <bgColor rgb="FFFFFF00"/>
                </patternFill>
              </fill>
            </x14:dxf>
          </x14:cfRule>
          <x14:cfRule type="cellIs" priority="147" operator="equal" id="{E8DF79FD-27FA-4EA5-9AA4-225CB1507288}">
            <xm:f>Values!$A$20</xm:f>
            <x14:dxf>
              <fill>
                <patternFill>
                  <bgColor rgb="FFF39C12"/>
                </patternFill>
              </fill>
            </x14:dxf>
          </x14:cfRule>
          <x14:cfRule type="cellIs" priority="148" operator="equal" id="{2FFBA195-69A9-4D68-B467-45006056FE8A}">
            <xm:f>Values!$A$19</xm:f>
            <x14:dxf>
              <fill>
                <patternFill>
                  <bgColor rgb="FFE74C3C"/>
                </patternFill>
              </fill>
            </x14:dxf>
          </x14:cfRule>
          <xm:sqref>G30</xm:sqref>
        </x14:conditionalFormatting>
        <x14:conditionalFormatting xmlns:xm="http://schemas.microsoft.com/office/excel/2006/main">
          <x14:cfRule type="cellIs" priority="137" operator="equal" id="{669600AA-2B40-4191-99A8-6B40116C54B9}">
            <xm:f>Values!$A$8</xm:f>
            <x14:dxf>
              <fill>
                <patternFill>
                  <bgColor rgb="FF27AE60"/>
                </patternFill>
              </fill>
            </x14:dxf>
          </x14:cfRule>
          <x14:cfRule type="cellIs" priority="138" operator="equal" id="{F170095B-5FE1-471E-8D38-334973F3AF05}">
            <xm:f>Values!$A$7</xm:f>
            <x14:dxf>
              <fill>
                <patternFill>
                  <bgColor rgb="FFFFFF00"/>
                </patternFill>
              </fill>
            </x14:dxf>
          </x14:cfRule>
          <x14:cfRule type="cellIs" priority="139" operator="equal" id="{BBAB91F6-08BD-4873-B6A0-FC14E6B6C505}">
            <xm:f>Values!$A$6</xm:f>
            <x14:dxf>
              <fill>
                <patternFill>
                  <bgColor rgb="FFF39C12"/>
                </patternFill>
              </fill>
            </x14:dxf>
          </x14:cfRule>
          <x14:cfRule type="cellIs" priority="140" operator="equal" id="{BEDD0A79-80E0-4C28-AA67-FCF2ED730E5A}">
            <xm:f>Values!$A$5</xm:f>
            <x14:dxf>
              <fill>
                <patternFill>
                  <bgColor rgb="FFE74C3C"/>
                </patternFill>
              </fill>
            </x14:dxf>
          </x14:cfRule>
          <xm:sqref>E32</xm:sqref>
        </x14:conditionalFormatting>
        <x14:conditionalFormatting xmlns:xm="http://schemas.microsoft.com/office/excel/2006/main">
          <x14:cfRule type="cellIs" priority="141" operator="equal" id="{74372C07-4BB1-4533-999C-768127FAE03C}">
            <xm:f>Values!$A$15</xm:f>
            <x14:dxf>
              <fill>
                <patternFill>
                  <bgColor rgb="FF27AE60"/>
                </patternFill>
              </fill>
            </x14:dxf>
          </x14:cfRule>
          <x14:cfRule type="cellIs" priority="142" operator="equal" id="{43CFEE58-A930-4562-AE8C-28FD06DE24E8}">
            <xm:f>Values!$A$14</xm:f>
            <x14:dxf>
              <fill>
                <patternFill>
                  <bgColor rgb="FFFFFF00"/>
                </patternFill>
              </fill>
            </x14:dxf>
          </x14:cfRule>
          <x14:cfRule type="cellIs" priority="143" operator="equal" id="{77C5C2B0-7202-43FC-92D6-BDA2E98B6DA6}">
            <xm:f>Values!$A$13</xm:f>
            <x14:dxf>
              <fill>
                <patternFill>
                  <bgColor rgb="FFF39C12"/>
                </patternFill>
              </fill>
            </x14:dxf>
          </x14:cfRule>
          <x14:cfRule type="cellIs" priority="144" operator="equal" id="{B796A067-A160-4B60-A9ED-5F596CD953C2}">
            <xm:f>Values!$A$12</xm:f>
            <x14:dxf>
              <fill>
                <patternFill>
                  <bgColor rgb="FFE74C3C"/>
                </patternFill>
              </fill>
            </x14:dxf>
          </x14:cfRule>
          <xm:sqref>F32</xm:sqref>
        </x14:conditionalFormatting>
        <x14:conditionalFormatting xmlns:xm="http://schemas.microsoft.com/office/excel/2006/main">
          <x14:cfRule type="cellIs" priority="133" operator="equal" id="{CA88EA67-BFFB-4DE0-A275-74126DE3351A}">
            <xm:f>Values!$A$22</xm:f>
            <x14:dxf>
              <fill>
                <patternFill>
                  <bgColor rgb="FF27AE60"/>
                </patternFill>
              </fill>
            </x14:dxf>
          </x14:cfRule>
          <x14:cfRule type="cellIs" priority="134" operator="equal" id="{4573CEE9-5410-4853-B1BD-1155055EB699}">
            <xm:f>Values!$A$21</xm:f>
            <x14:dxf>
              <fill>
                <patternFill>
                  <bgColor rgb="FFFFFF00"/>
                </patternFill>
              </fill>
            </x14:dxf>
          </x14:cfRule>
          <x14:cfRule type="cellIs" priority="135" operator="equal" id="{D7A9D182-292D-48FF-8313-26844570A958}">
            <xm:f>Values!$A$20</xm:f>
            <x14:dxf>
              <fill>
                <patternFill>
                  <bgColor rgb="FFF39C12"/>
                </patternFill>
              </fill>
            </x14:dxf>
          </x14:cfRule>
          <x14:cfRule type="cellIs" priority="136" operator="equal" id="{B6B2B738-2932-42B9-9F08-9EBD5C917949}">
            <xm:f>Values!$A$19</xm:f>
            <x14:dxf>
              <fill>
                <patternFill>
                  <bgColor rgb="FFE74C3C"/>
                </patternFill>
              </fill>
            </x14:dxf>
          </x14:cfRule>
          <xm:sqref>G32</xm:sqref>
        </x14:conditionalFormatting>
        <x14:conditionalFormatting xmlns:xm="http://schemas.microsoft.com/office/excel/2006/main">
          <x14:cfRule type="cellIs" priority="125" operator="equal" id="{AB14DA9D-7830-4BCD-AE0B-452A9384C1A8}">
            <xm:f>Values!$A$8</xm:f>
            <x14:dxf>
              <fill>
                <patternFill>
                  <bgColor rgb="FF27AE60"/>
                </patternFill>
              </fill>
            </x14:dxf>
          </x14:cfRule>
          <x14:cfRule type="cellIs" priority="126" operator="equal" id="{B3D9277F-B340-484E-9FEA-B84F2B45B80F}">
            <xm:f>Values!$A$7</xm:f>
            <x14:dxf>
              <fill>
                <patternFill>
                  <bgColor rgb="FFFFFF00"/>
                </patternFill>
              </fill>
            </x14:dxf>
          </x14:cfRule>
          <x14:cfRule type="cellIs" priority="127" operator="equal" id="{307DF944-8DFF-493A-B4C4-144271C36B77}">
            <xm:f>Values!$A$6</xm:f>
            <x14:dxf>
              <fill>
                <patternFill>
                  <bgColor rgb="FFF39C12"/>
                </patternFill>
              </fill>
            </x14:dxf>
          </x14:cfRule>
          <x14:cfRule type="cellIs" priority="128" operator="equal" id="{AF61EFF7-42F3-4AD5-97DB-95C647B59A90}">
            <xm:f>Values!$A$5</xm:f>
            <x14:dxf>
              <fill>
                <patternFill>
                  <bgColor rgb="FFE74C3C"/>
                </patternFill>
              </fill>
            </x14:dxf>
          </x14:cfRule>
          <xm:sqref>E34:E37</xm:sqref>
        </x14:conditionalFormatting>
        <x14:conditionalFormatting xmlns:xm="http://schemas.microsoft.com/office/excel/2006/main">
          <x14:cfRule type="cellIs" priority="129" operator="equal" id="{7B34520A-CA1A-485A-BDF9-A4E28B9CC9CA}">
            <xm:f>Values!$A$15</xm:f>
            <x14:dxf>
              <fill>
                <patternFill>
                  <bgColor rgb="FF27AE60"/>
                </patternFill>
              </fill>
            </x14:dxf>
          </x14:cfRule>
          <x14:cfRule type="cellIs" priority="130" operator="equal" id="{283D234E-65CA-40B6-A743-921A082133CA}">
            <xm:f>Values!$A$14</xm:f>
            <x14:dxf>
              <fill>
                <patternFill>
                  <bgColor rgb="FFFFFF00"/>
                </patternFill>
              </fill>
            </x14:dxf>
          </x14:cfRule>
          <x14:cfRule type="cellIs" priority="131" operator="equal" id="{143E6081-D627-4C31-BF89-D0971AF229B6}">
            <xm:f>Values!$A$13</xm:f>
            <x14:dxf>
              <fill>
                <patternFill>
                  <bgColor rgb="FFF39C12"/>
                </patternFill>
              </fill>
            </x14:dxf>
          </x14:cfRule>
          <x14:cfRule type="cellIs" priority="132" operator="equal" id="{8DA60BF4-BE82-4FCA-A7E7-0DEF1E2764B4}">
            <xm:f>Values!$A$12</xm:f>
            <x14:dxf>
              <fill>
                <patternFill>
                  <bgColor rgb="FFE74C3C"/>
                </patternFill>
              </fill>
            </x14:dxf>
          </x14:cfRule>
          <xm:sqref>F34:F37</xm:sqref>
        </x14:conditionalFormatting>
        <x14:conditionalFormatting xmlns:xm="http://schemas.microsoft.com/office/excel/2006/main">
          <x14:cfRule type="cellIs" priority="121" operator="equal" id="{D575BC5C-BD7E-451E-8B86-AC046B4787BF}">
            <xm:f>Values!$A$22</xm:f>
            <x14:dxf>
              <fill>
                <patternFill>
                  <bgColor rgb="FF27AE60"/>
                </patternFill>
              </fill>
            </x14:dxf>
          </x14:cfRule>
          <x14:cfRule type="cellIs" priority="122" operator="equal" id="{C8D0BDD3-7611-4B29-A335-3EE41353868B}">
            <xm:f>Values!$A$21</xm:f>
            <x14:dxf>
              <fill>
                <patternFill>
                  <bgColor rgb="FFFFFF00"/>
                </patternFill>
              </fill>
            </x14:dxf>
          </x14:cfRule>
          <x14:cfRule type="cellIs" priority="123" operator="equal" id="{3FD50E64-8640-45BA-A171-ED781B1F84A3}">
            <xm:f>Values!$A$20</xm:f>
            <x14:dxf>
              <fill>
                <patternFill>
                  <bgColor rgb="FFF39C12"/>
                </patternFill>
              </fill>
            </x14:dxf>
          </x14:cfRule>
          <x14:cfRule type="cellIs" priority="124" operator="equal" id="{FF2B60CD-688C-40C0-81DC-B42051413AF9}">
            <xm:f>Values!$A$19</xm:f>
            <x14:dxf>
              <fill>
                <patternFill>
                  <bgColor rgb="FFE74C3C"/>
                </patternFill>
              </fill>
            </x14:dxf>
          </x14:cfRule>
          <xm:sqref>G34:G37</xm:sqref>
        </x14:conditionalFormatting>
        <x14:conditionalFormatting xmlns:xm="http://schemas.microsoft.com/office/excel/2006/main">
          <x14:cfRule type="cellIs" priority="113" operator="equal" id="{54A78C44-F8AE-4CAC-9B41-A20643FB660B}">
            <xm:f>Values!$A$8</xm:f>
            <x14:dxf>
              <fill>
                <patternFill>
                  <bgColor rgb="FF27AE60"/>
                </patternFill>
              </fill>
            </x14:dxf>
          </x14:cfRule>
          <x14:cfRule type="cellIs" priority="114" operator="equal" id="{547F8DAD-FF9C-4AB7-B7D7-488527E95639}">
            <xm:f>Values!$A$7</xm:f>
            <x14:dxf>
              <fill>
                <patternFill>
                  <bgColor rgb="FFFFFF00"/>
                </patternFill>
              </fill>
            </x14:dxf>
          </x14:cfRule>
          <x14:cfRule type="cellIs" priority="115" operator="equal" id="{0055CAD0-5B21-4DA5-84F8-B4EFC9673598}">
            <xm:f>Values!$A$6</xm:f>
            <x14:dxf>
              <fill>
                <patternFill>
                  <bgColor rgb="FFF39C12"/>
                </patternFill>
              </fill>
            </x14:dxf>
          </x14:cfRule>
          <x14:cfRule type="cellIs" priority="116" operator="equal" id="{AABC1554-823A-4259-B1AF-B819FB279D22}">
            <xm:f>Values!$A$5</xm:f>
            <x14:dxf>
              <fill>
                <patternFill>
                  <bgColor rgb="FFE74C3C"/>
                </patternFill>
              </fill>
            </x14:dxf>
          </x14:cfRule>
          <xm:sqref>E39</xm:sqref>
        </x14:conditionalFormatting>
        <x14:conditionalFormatting xmlns:xm="http://schemas.microsoft.com/office/excel/2006/main">
          <x14:cfRule type="cellIs" priority="117" operator="equal" id="{546DE184-A853-4443-8FCC-FB62E670B329}">
            <xm:f>Values!$A$15</xm:f>
            <x14:dxf>
              <fill>
                <patternFill>
                  <bgColor rgb="FF27AE60"/>
                </patternFill>
              </fill>
            </x14:dxf>
          </x14:cfRule>
          <x14:cfRule type="cellIs" priority="118" operator="equal" id="{3E8769EF-91E8-4755-9F79-AE8AFAEE22FA}">
            <xm:f>Values!$A$14</xm:f>
            <x14:dxf>
              <fill>
                <patternFill>
                  <bgColor rgb="FFFFFF00"/>
                </patternFill>
              </fill>
            </x14:dxf>
          </x14:cfRule>
          <x14:cfRule type="cellIs" priority="119" operator="equal" id="{2443EED8-B8AB-417F-849F-0FE317FD8E95}">
            <xm:f>Values!$A$13</xm:f>
            <x14:dxf>
              <fill>
                <patternFill>
                  <bgColor rgb="FFF39C12"/>
                </patternFill>
              </fill>
            </x14:dxf>
          </x14:cfRule>
          <x14:cfRule type="cellIs" priority="120" operator="equal" id="{0C90CC7F-AF1C-499A-8D40-426C6497957D}">
            <xm:f>Values!$A$12</xm:f>
            <x14:dxf>
              <fill>
                <patternFill>
                  <bgColor rgb="FFE74C3C"/>
                </patternFill>
              </fill>
            </x14:dxf>
          </x14:cfRule>
          <xm:sqref>F39</xm:sqref>
        </x14:conditionalFormatting>
        <x14:conditionalFormatting xmlns:xm="http://schemas.microsoft.com/office/excel/2006/main">
          <x14:cfRule type="cellIs" priority="109" operator="equal" id="{516355FD-A24A-4BCB-AA77-148CFAEAFFEA}">
            <xm:f>Values!$A$22</xm:f>
            <x14:dxf>
              <fill>
                <patternFill>
                  <bgColor rgb="FF27AE60"/>
                </patternFill>
              </fill>
            </x14:dxf>
          </x14:cfRule>
          <x14:cfRule type="cellIs" priority="110" operator="equal" id="{F08D0369-AD24-4FFA-B4EE-7B826308C04B}">
            <xm:f>Values!$A$21</xm:f>
            <x14:dxf>
              <fill>
                <patternFill>
                  <bgColor rgb="FFFFFF00"/>
                </patternFill>
              </fill>
            </x14:dxf>
          </x14:cfRule>
          <x14:cfRule type="cellIs" priority="111" operator="equal" id="{0209ABDD-107F-4FD9-A3A6-CC8D1CB34F74}">
            <xm:f>Values!$A$20</xm:f>
            <x14:dxf>
              <fill>
                <patternFill>
                  <bgColor rgb="FFF39C12"/>
                </patternFill>
              </fill>
            </x14:dxf>
          </x14:cfRule>
          <x14:cfRule type="cellIs" priority="112" operator="equal" id="{0E913DE7-623A-44DD-A15C-9D588FACCDE1}">
            <xm:f>Values!$A$19</xm:f>
            <x14:dxf>
              <fill>
                <patternFill>
                  <bgColor rgb="FFE74C3C"/>
                </patternFill>
              </fill>
            </x14:dxf>
          </x14:cfRule>
          <xm:sqref>G39</xm:sqref>
        </x14:conditionalFormatting>
        <x14:conditionalFormatting xmlns:xm="http://schemas.microsoft.com/office/excel/2006/main">
          <x14:cfRule type="cellIs" priority="41" operator="equal" id="{95906496-F2E1-4607-99B8-62A185DB5820}">
            <xm:f>Values!$A$8</xm:f>
            <x14:dxf>
              <fill>
                <patternFill>
                  <bgColor rgb="FF27AE60"/>
                </patternFill>
              </fill>
            </x14:dxf>
          </x14:cfRule>
          <x14:cfRule type="cellIs" priority="42" operator="equal" id="{07749D9B-BE83-4C04-BAD9-8445554ADA43}">
            <xm:f>Values!$A$7</xm:f>
            <x14:dxf>
              <fill>
                <patternFill>
                  <bgColor rgb="FFFFFF00"/>
                </patternFill>
              </fill>
            </x14:dxf>
          </x14:cfRule>
          <x14:cfRule type="cellIs" priority="43" operator="equal" id="{67C4B0BF-3208-493A-ABDF-856475EFA5C1}">
            <xm:f>Values!$A$6</xm:f>
            <x14:dxf>
              <fill>
                <patternFill>
                  <bgColor rgb="FFF39C12"/>
                </patternFill>
              </fill>
            </x14:dxf>
          </x14:cfRule>
          <x14:cfRule type="cellIs" priority="44" operator="equal" id="{7F5E6757-FDC7-42DC-A1F4-AF302D94A26F}">
            <xm:f>Values!$A$5</xm:f>
            <x14:dxf>
              <fill>
                <patternFill>
                  <bgColor rgb="FFE74C3C"/>
                </patternFill>
              </fill>
            </x14:dxf>
          </x14:cfRule>
          <xm:sqref>E40</xm:sqref>
        </x14:conditionalFormatting>
        <x14:conditionalFormatting xmlns:xm="http://schemas.microsoft.com/office/excel/2006/main">
          <x14:cfRule type="cellIs" priority="45" operator="equal" id="{6743E4FE-E4C8-4110-8667-2D471F686C7F}">
            <xm:f>Values!$A$15</xm:f>
            <x14:dxf>
              <fill>
                <patternFill>
                  <bgColor rgb="FF27AE60"/>
                </patternFill>
              </fill>
            </x14:dxf>
          </x14:cfRule>
          <x14:cfRule type="cellIs" priority="46" operator="equal" id="{6979BB52-5D4D-40F0-A232-EAD36F45FF9E}">
            <xm:f>Values!$A$14</xm:f>
            <x14:dxf>
              <fill>
                <patternFill>
                  <bgColor rgb="FFFFFF00"/>
                </patternFill>
              </fill>
            </x14:dxf>
          </x14:cfRule>
          <x14:cfRule type="cellIs" priority="47" operator="equal" id="{426EF46C-84E0-4055-B591-799BA0F9337E}">
            <xm:f>Values!$A$13</xm:f>
            <x14:dxf>
              <fill>
                <patternFill>
                  <bgColor rgb="FFF39C12"/>
                </patternFill>
              </fill>
            </x14:dxf>
          </x14:cfRule>
          <x14:cfRule type="cellIs" priority="48" operator="equal" id="{B23713F6-811D-40F0-9363-374C6EEB3021}">
            <xm:f>Values!$A$12</xm:f>
            <x14:dxf>
              <fill>
                <patternFill>
                  <bgColor rgb="FFE74C3C"/>
                </patternFill>
              </fill>
            </x14:dxf>
          </x14:cfRule>
          <xm:sqref>F40</xm:sqref>
        </x14:conditionalFormatting>
        <x14:conditionalFormatting xmlns:xm="http://schemas.microsoft.com/office/excel/2006/main">
          <x14:cfRule type="cellIs" priority="37" operator="equal" id="{DEF50160-9330-4715-A885-A1047ABC9262}">
            <xm:f>Values!$A$22</xm:f>
            <x14:dxf>
              <fill>
                <patternFill>
                  <bgColor rgb="FF27AE60"/>
                </patternFill>
              </fill>
            </x14:dxf>
          </x14:cfRule>
          <x14:cfRule type="cellIs" priority="38" operator="equal" id="{ABAE198F-A55F-4BA5-A2E7-C90CC69F22A5}">
            <xm:f>Values!$A$21</xm:f>
            <x14:dxf>
              <fill>
                <patternFill>
                  <bgColor rgb="FFFFFF00"/>
                </patternFill>
              </fill>
            </x14:dxf>
          </x14:cfRule>
          <x14:cfRule type="cellIs" priority="39" operator="equal" id="{B5EDF277-4D44-4B96-A67F-E69FC205615B}">
            <xm:f>Values!$A$20</xm:f>
            <x14:dxf>
              <fill>
                <patternFill>
                  <bgColor rgb="FFF39C12"/>
                </patternFill>
              </fill>
            </x14:dxf>
          </x14:cfRule>
          <x14:cfRule type="cellIs" priority="40" operator="equal" id="{8DB53174-0AAA-4CE2-8B02-DD7EA7DF783A}">
            <xm:f>Values!$A$19</xm:f>
            <x14:dxf>
              <fill>
                <patternFill>
                  <bgColor rgb="FFE74C3C"/>
                </patternFill>
              </fill>
            </x14:dxf>
          </x14:cfRule>
          <xm:sqref>G40</xm:sqref>
        </x14:conditionalFormatting>
        <x14:conditionalFormatting xmlns:xm="http://schemas.microsoft.com/office/excel/2006/main">
          <x14:cfRule type="cellIs" priority="13" operator="equal" id="{1A561996-B7C5-4EEF-B1CD-77E079A97462}">
            <xm:f>Values!$A$22</xm:f>
            <x14:dxf>
              <fill>
                <patternFill>
                  <bgColor rgb="FF27AE60"/>
                </patternFill>
              </fill>
            </x14:dxf>
          </x14:cfRule>
          <x14:cfRule type="cellIs" priority="14" operator="equal" id="{A977A95A-4897-416D-BB7B-D3EE4C02E79A}">
            <xm:f>Values!$A$21</xm:f>
            <x14:dxf>
              <fill>
                <patternFill>
                  <bgColor rgb="FFFFFF00"/>
                </patternFill>
              </fill>
            </x14:dxf>
          </x14:cfRule>
          <x14:cfRule type="cellIs" priority="15" operator="equal" id="{AC8B5385-0182-4540-B86A-F7BDA8707B68}">
            <xm:f>Values!$A$20</xm:f>
            <x14:dxf>
              <fill>
                <patternFill>
                  <bgColor rgb="FFF39C12"/>
                </patternFill>
              </fill>
            </x14:dxf>
          </x14:cfRule>
          <x14:cfRule type="cellIs" priority="16" operator="equal" id="{6DE0E374-9E8F-43B7-BACE-68F483BAA0C2}">
            <xm:f>Values!$A$19</xm:f>
            <x14:dxf>
              <fill>
                <patternFill>
                  <bgColor rgb="FFE74C3C"/>
                </patternFill>
              </fill>
            </x14:dxf>
          </x14:cfRule>
          <xm:sqref>G26</xm:sqref>
        </x14:conditionalFormatting>
        <x14:conditionalFormatting xmlns:xm="http://schemas.microsoft.com/office/excel/2006/main">
          <x14:cfRule type="cellIs" priority="17" operator="equal" id="{492EB1F8-6342-44B2-A81A-52F2DFF6EB45}">
            <xm:f>Values!$A$8</xm:f>
            <x14:dxf>
              <fill>
                <patternFill>
                  <bgColor rgb="FF27AE60"/>
                </patternFill>
              </fill>
            </x14:dxf>
          </x14:cfRule>
          <x14:cfRule type="cellIs" priority="18" operator="equal" id="{F32F2906-2283-4D12-8D95-252012F9883B}">
            <xm:f>Values!$A$7</xm:f>
            <x14:dxf>
              <fill>
                <patternFill>
                  <bgColor rgb="FFFFFF00"/>
                </patternFill>
              </fill>
            </x14:dxf>
          </x14:cfRule>
          <x14:cfRule type="cellIs" priority="19" operator="equal" id="{4E2438A1-7DEE-4A24-B490-E3ED9896EDAB}">
            <xm:f>Values!$A$6</xm:f>
            <x14:dxf>
              <fill>
                <patternFill>
                  <bgColor rgb="FFF39C12"/>
                </patternFill>
              </fill>
            </x14:dxf>
          </x14:cfRule>
          <x14:cfRule type="cellIs" priority="20" operator="equal" id="{BD065B75-EC38-4A58-9E83-22CB2DB6F96A}">
            <xm:f>Values!$A$5</xm:f>
            <x14:dxf>
              <fill>
                <patternFill>
                  <bgColor rgb="FFE74C3C"/>
                </patternFill>
              </fill>
            </x14:dxf>
          </x14:cfRule>
          <xm:sqref>E26</xm:sqref>
        </x14:conditionalFormatting>
        <x14:conditionalFormatting xmlns:xm="http://schemas.microsoft.com/office/excel/2006/main">
          <x14:cfRule type="cellIs" priority="21" operator="equal" id="{2C004BCF-017C-46E8-A8BF-2393A2C5148D}">
            <xm:f>Values!$A$15</xm:f>
            <x14:dxf>
              <fill>
                <patternFill>
                  <bgColor rgb="FF27AE60"/>
                </patternFill>
              </fill>
            </x14:dxf>
          </x14:cfRule>
          <x14:cfRule type="cellIs" priority="22" operator="equal" id="{56ABC5A9-2852-4CFC-8CD1-8991077CC1BD}">
            <xm:f>Values!$A$14</xm:f>
            <x14:dxf>
              <fill>
                <patternFill>
                  <bgColor rgb="FFFFFF00"/>
                </patternFill>
              </fill>
            </x14:dxf>
          </x14:cfRule>
          <x14:cfRule type="cellIs" priority="23" operator="equal" id="{46002166-BCD1-4037-ACBC-9108184119C1}">
            <xm:f>Values!$A$13</xm:f>
            <x14:dxf>
              <fill>
                <patternFill>
                  <bgColor rgb="FFF39C12"/>
                </patternFill>
              </fill>
            </x14:dxf>
          </x14:cfRule>
          <x14:cfRule type="cellIs" priority="24" operator="equal" id="{4CD6124F-DE0F-4CE1-B1B6-BA9C7F92EC05}">
            <xm:f>Values!$A$12</xm:f>
            <x14:dxf>
              <fill>
                <patternFill>
                  <bgColor rgb="FFE74C3C"/>
                </patternFill>
              </fill>
            </x14:dxf>
          </x14:cfRule>
          <xm:sqref>F26</xm:sqref>
        </x14:conditionalFormatting>
        <x14:conditionalFormatting xmlns:xm="http://schemas.microsoft.com/office/excel/2006/main">
          <x14:cfRule type="cellIs" priority="1" operator="equal" id="{CFE798FC-2D6C-4A98-8F29-C782B3CD7E6D}">
            <xm:f>Values!$A$22</xm:f>
            <x14:dxf>
              <fill>
                <patternFill>
                  <bgColor rgb="FF27AE60"/>
                </patternFill>
              </fill>
            </x14:dxf>
          </x14:cfRule>
          <x14:cfRule type="cellIs" priority="2" operator="equal" id="{BA2233DD-74F3-4B23-98AB-9194E889C914}">
            <xm:f>Values!$A$21</xm:f>
            <x14:dxf>
              <fill>
                <patternFill>
                  <bgColor rgb="FFFFFF00"/>
                </patternFill>
              </fill>
            </x14:dxf>
          </x14:cfRule>
          <x14:cfRule type="cellIs" priority="3" operator="equal" id="{7C2CF76E-D798-4E11-89D0-E8A01637415C}">
            <xm:f>Values!$A$20</xm:f>
            <x14:dxf>
              <fill>
                <patternFill>
                  <bgColor rgb="FFF39C12"/>
                </patternFill>
              </fill>
            </x14:dxf>
          </x14:cfRule>
          <x14:cfRule type="cellIs" priority="4" operator="equal" id="{A7145930-4340-4838-9795-AFDAAC6B97C8}">
            <xm:f>Values!$A$19</xm:f>
            <x14:dxf>
              <fill>
                <patternFill>
                  <bgColor rgb="FFE74C3C"/>
                </patternFill>
              </fill>
            </x14:dxf>
          </x14:cfRule>
          <xm:sqref>G27</xm:sqref>
        </x14:conditionalFormatting>
        <x14:conditionalFormatting xmlns:xm="http://schemas.microsoft.com/office/excel/2006/main">
          <x14:cfRule type="cellIs" priority="5" operator="equal" id="{22100896-D170-4531-A036-690C20EF3094}">
            <xm:f>Values!$A$8</xm:f>
            <x14:dxf>
              <fill>
                <patternFill>
                  <bgColor rgb="FF27AE60"/>
                </patternFill>
              </fill>
            </x14:dxf>
          </x14:cfRule>
          <x14:cfRule type="cellIs" priority="6" operator="equal" id="{88CD532D-29AC-4133-B24A-76B107760B44}">
            <xm:f>Values!$A$7</xm:f>
            <x14:dxf>
              <fill>
                <patternFill>
                  <bgColor rgb="FFFFFF00"/>
                </patternFill>
              </fill>
            </x14:dxf>
          </x14:cfRule>
          <x14:cfRule type="cellIs" priority="7" operator="equal" id="{06FC4F91-97A1-4EC5-A7B9-5DDCCAF689EF}">
            <xm:f>Values!$A$6</xm:f>
            <x14:dxf>
              <fill>
                <patternFill>
                  <bgColor rgb="FFF39C12"/>
                </patternFill>
              </fill>
            </x14:dxf>
          </x14:cfRule>
          <x14:cfRule type="cellIs" priority="8" operator="equal" id="{7E507FFA-4CF5-472E-BEA2-C785594F496A}">
            <xm:f>Values!$A$5</xm:f>
            <x14:dxf>
              <fill>
                <patternFill>
                  <bgColor rgb="FFE74C3C"/>
                </patternFill>
              </fill>
            </x14:dxf>
          </x14:cfRule>
          <xm:sqref>E27</xm:sqref>
        </x14:conditionalFormatting>
        <x14:conditionalFormatting xmlns:xm="http://schemas.microsoft.com/office/excel/2006/main">
          <x14:cfRule type="cellIs" priority="9" operator="equal" id="{D9EBD747-622E-4C7F-AC5F-13B1ABDA2F37}">
            <xm:f>Values!$A$15</xm:f>
            <x14:dxf>
              <fill>
                <patternFill>
                  <bgColor rgb="FF27AE60"/>
                </patternFill>
              </fill>
            </x14:dxf>
          </x14:cfRule>
          <x14:cfRule type="cellIs" priority="10" operator="equal" id="{27A2E003-507A-49FC-816D-35CBDC00A2CF}">
            <xm:f>Values!$A$14</xm:f>
            <x14:dxf>
              <fill>
                <patternFill>
                  <bgColor rgb="FFFFFF00"/>
                </patternFill>
              </fill>
            </x14:dxf>
          </x14:cfRule>
          <x14:cfRule type="cellIs" priority="11" operator="equal" id="{6514F181-EE2B-4FAD-8A8B-C0DF0B2323CF}">
            <xm:f>Values!$A$13</xm:f>
            <x14:dxf>
              <fill>
                <patternFill>
                  <bgColor rgb="FFF39C12"/>
                </patternFill>
              </fill>
            </x14:dxf>
          </x14:cfRule>
          <x14:cfRule type="cellIs" priority="12" operator="equal" id="{267AAB2D-C931-4B45-9E75-C036B4D96258}">
            <xm:f>Values!$A$12</xm:f>
            <x14:dxf>
              <fill>
                <patternFill>
                  <bgColor rgb="FFE74C3C"/>
                </patternFill>
              </fill>
            </x14:dxf>
          </x14:cfRule>
          <xm:sqref>F27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39E64B5-C5AE-4A35-87F5-D7E2BA6AD6FA}">
          <x14:formula1>
            <xm:f>Values!$A$18:$A$22</xm:f>
          </x14:formula1>
          <xm:sqref>G30 G32 G34:G37 G22:G28 G39:G40</xm:sqref>
        </x14:dataValidation>
        <x14:dataValidation type="list" allowBlank="1" showInputMessage="1" showErrorMessage="1" xr:uid="{0ED3EB4C-B544-460A-8C3F-C4B98B7B27A4}">
          <x14:formula1>
            <xm:f>Values!$A$11:$A$15</xm:f>
          </x14:formula1>
          <xm:sqref>F30 F32 F34:F37 F22:F28 F39:F40</xm:sqref>
        </x14:dataValidation>
        <x14:dataValidation type="list" allowBlank="1" showInputMessage="1" showErrorMessage="1" xr:uid="{98966557-B7B7-4964-B603-1631C1D9AA9A}">
          <x14:formula1>
            <xm:f>Values!$A$4:$A$8</xm:f>
          </x14:formula1>
          <xm:sqref>E30 E32 E34:E37 E22:E28 E39:E40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579E6-D23A-408D-808E-8CE497CF3F4E}">
  <sheetPr>
    <pageSetUpPr fitToPage="1"/>
  </sheetPr>
  <dimension ref="A1:N34"/>
  <sheetViews>
    <sheetView topLeftCell="A23" zoomScale="70" zoomScaleNormal="70" workbookViewId="0">
      <selection activeCell="B26" sqref="B26"/>
    </sheetView>
  </sheetViews>
  <sheetFormatPr defaultRowHeight="15"/>
  <cols>
    <col min="2" max="2" width="71.28515625" customWidth="1"/>
    <col min="3" max="3" width="34" customWidth="1"/>
    <col min="4" max="4" width="26" customWidth="1"/>
    <col min="5" max="7" width="30.5703125" customWidth="1"/>
    <col min="8" max="8" width="60.5703125" customWidth="1"/>
    <col min="9" max="12" width="9.28515625" customWidth="1"/>
  </cols>
  <sheetData>
    <row r="1" spans="1:9" ht="59.65" customHeight="1">
      <c r="A1" s="102" t="s">
        <v>174</v>
      </c>
      <c r="B1" s="102"/>
      <c r="C1" s="103" t="s">
        <v>410</v>
      </c>
      <c r="D1" s="103"/>
      <c r="E1" s="103"/>
      <c r="F1" s="103"/>
      <c r="G1" s="54" t="s">
        <v>175</v>
      </c>
    </row>
    <row r="3" spans="1:9">
      <c r="E3" s="9" t="s">
        <v>2</v>
      </c>
      <c r="F3" s="9" t="s">
        <v>19</v>
      </c>
      <c r="G3" s="9" t="s">
        <v>122</v>
      </c>
      <c r="I3" s="9" t="s">
        <v>172</v>
      </c>
    </row>
    <row r="4" spans="1:9">
      <c r="C4" s="106" t="str">
        <f>B21</f>
        <v>Review of privacy compliance</v>
      </c>
      <c r="D4" s="106"/>
      <c r="E4" s="43">
        <f>E21</f>
        <v>0</v>
      </c>
      <c r="F4" s="43">
        <f>F21</f>
        <v>0.33</v>
      </c>
      <c r="G4" s="43">
        <f>G21</f>
        <v>1</v>
      </c>
      <c r="I4" s="9" t="s">
        <v>173</v>
      </c>
    </row>
    <row r="5" spans="1:9">
      <c r="C5" s="106" t="str">
        <f>B23</f>
        <v>Periodic monitoring on privacy controls</v>
      </c>
      <c r="D5" s="106"/>
      <c r="E5" s="57">
        <f>E23</f>
        <v>0.66</v>
      </c>
      <c r="F5" s="57">
        <f>F23</f>
        <v>1</v>
      </c>
      <c r="G5" s="57">
        <f>G23</f>
        <v>0</v>
      </c>
    </row>
    <row r="6" spans="1:9">
      <c r="C6" s="112"/>
      <c r="D6" s="112"/>
      <c r="E6" s="58"/>
      <c r="F6" s="58"/>
      <c r="G6" s="58"/>
    </row>
    <row r="7" spans="1:9">
      <c r="C7" s="112"/>
      <c r="D7" s="112"/>
      <c r="E7" s="58"/>
      <c r="F7" s="58"/>
      <c r="G7" s="58"/>
    </row>
    <row r="8" spans="1:9">
      <c r="C8" s="112"/>
      <c r="D8" s="112"/>
      <c r="E8" s="58"/>
      <c r="F8" s="58"/>
      <c r="G8" s="58"/>
    </row>
    <row r="9" spans="1:9">
      <c r="C9" s="112"/>
      <c r="D9" s="112"/>
      <c r="E9" s="58"/>
      <c r="F9" s="58"/>
      <c r="G9" s="58"/>
    </row>
    <row r="10" spans="1:9">
      <c r="C10" s="112"/>
      <c r="D10" s="112"/>
      <c r="E10" s="58"/>
      <c r="F10" s="58"/>
      <c r="G10" s="58"/>
    </row>
    <row r="11" spans="1:9">
      <c r="C11" s="112"/>
      <c r="D11" s="112"/>
      <c r="E11" s="58"/>
      <c r="F11" s="58"/>
      <c r="G11" s="58"/>
    </row>
    <row r="12" spans="1:9">
      <c r="C12" s="112"/>
      <c r="D12" s="112"/>
      <c r="E12" s="58"/>
      <c r="F12" s="58"/>
      <c r="G12" s="58"/>
    </row>
    <row r="14" spans="1:9">
      <c r="D14" s="39" t="s">
        <v>154</v>
      </c>
      <c r="E14" s="44">
        <f>I28</f>
        <v>0.495</v>
      </c>
      <c r="F14" s="44">
        <f>J29</f>
        <v>0.83250000000000002</v>
      </c>
      <c r="G14" s="44">
        <f>K30</f>
        <v>0.25</v>
      </c>
    </row>
    <row r="15" spans="1:9">
      <c r="D15" s="42"/>
    </row>
    <row r="20" spans="1:12" s="11" customFormat="1" ht="15.75" thickBot="1">
      <c r="A20" s="10" t="s">
        <v>0</v>
      </c>
      <c r="B20" s="10" t="s">
        <v>15</v>
      </c>
      <c r="C20" s="10" t="s">
        <v>143</v>
      </c>
      <c r="D20" s="10" t="s">
        <v>144</v>
      </c>
      <c r="E20" s="10" t="s">
        <v>2</v>
      </c>
      <c r="F20" s="10" t="s">
        <v>14</v>
      </c>
      <c r="G20" s="10" t="s">
        <v>81</v>
      </c>
      <c r="H20" s="10" t="s">
        <v>204</v>
      </c>
      <c r="I20" s="10" t="s">
        <v>78</v>
      </c>
      <c r="J20" s="10" t="s">
        <v>79</v>
      </c>
      <c r="K20" s="10" t="s">
        <v>80</v>
      </c>
    </row>
    <row r="21" spans="1:12" s="11" customFormat="1" ht="60" customHeight="1" thickBot="1">
      <c r="A21" s="27" t="s">
        <v>412</v>
      </c>
      <c r="B21" s="28" t="s">
        <v>411</v>
      </c>
      <c r="C21" s="26"/>
      <c r="D21" s="25"/>
      <c r="E21" s="29">
        <f>IFERROR(AVERAGE(I22:I22),1)</f>
        <v>0</v>
      </c>
      <c r="F21" s="29">
        <f>IFERROR(AVERAGE(J22:J22),1)</f>
        <v>0.33</v>
      </c>
      <c r="G21" s="29">
        <f>IFERROR(AVERAGE(K22:K22),1)</f>
        <v>1</v>
      </c>
      <c r="I21" s="14"/>
      <c r="J21" s="14"/>
      <c r="K21" s="14"/>
    </row>
    <row r="22" spans="1:12" ht="190.15" customHeight="1" thickTop="1" thickBot="1">
      <c r="A22" s="21" t="s">
        <v>413</v>
      </c>
      <c r="B22" s="20" t="s">
        <v>415</v>
      </c>
      <c r="C22" s="20" t="s">
        <v>414</v>
      </c>
      <c r="D22" s="20" t="s">
        <v>416</v>
      </c>
      <c r="E22" s="32" t="s">
        <v>6</v>
      </c>
      <c r="F22" s="32" t="s">
        <v>46</v>
      </c>
      <c r="G22" s="32" t="s">
        <v>44</v>
      </c>
      <c r="H22" s="60"/>
      <c r="I22" s="3">
        <f>IF(E22=Values!$A$5,Values!$C$5,IF(E22=Values!$A$6,Values!$C$6,IF(E22=Values!$A$7,Values!$C$7,IF(E22=Values!$A$8,Values!$C$8,"N/A"))))</f>
        <v>0</v>
      </c>
      <c r="J22" s="3">
        <f>IF(F22=Values!$A$12,Values!$C$12,IF(F22=Values!$A$13,Values!$C$13,IF(F22=Values!$A$14,Values!$C$14,IF(F22=Values!$A$15,Values!$C$15,"INVALID"))))</f>
        <v>0.33</v>
      </c>
      <c r="K22" s="3">
        <f>IF(G22=Values!$A$19,Values!$C$19,IF(G22=Values!$A$20,Values!$C$20,IF(G22=Values!$A$21,Values!$C$21,IF(G22=Values!$A$22,Values!$C$22,"INVALID"))))</f>
        <v>1</v>
      </c>
      <c r="L22" s="7"/>
    </row>
    <row r="23" spans="1:12" ht="60" customHeight="1" thickTop="1" thickBot="1">
      <c r="A23" s="27" t="s">
        <v>418</v>
      </c>
      <c r="B23" s="28" t="s">
        <v>417</v>
      </c>
      <c r="C23" s="26"/>
      <c r="D23" s="25"/>
      <c r="E23" s="29">
        <f>IFERROR(AVERAGE(I24:I26),1)</f>
        <v>0.66</v>
      </c>
      <c r="F23" s="29">
        <f>IFERROR(AVERAGE(J24:J26),1)</f>
        <v>1</v>
      </c>
      <c r="G23" s="29">
        <f>IFERROR(AVERAGE(K24:K26),1)</f>
        <v>0</v>
      </c>
      <c r="H23" s="11"/>
      <c r="I23" s="3"/>
      <c r="J23" s="3"/>
      <c r="K23" s="3"/>
      <c r="L23" s="7"/>
    </row>
    <row r="24" spans="1:12" ht="186.4" customHeight="1" thickTop="1" thickBot="1">
      <c r="A24" s="21" t="s">
        <v>419</v>
      </c>
      <c r="B24" s="20" t="s">
        <v>420</v>
      </c>
      <c r="C24" s="104" t="s">
        <v>423</v>
      </c>
      <c r="D24" s="104" t="s">
        <v>416</v>
      </c>
      <c r="E24" s="32" t="s">
        <v>8</v>
      </c>
      <c r="F24" s="32" t="s">
        <v>17</v>
      </c>
      <c r="G24" s="32" t="s">
        <v>18</v>
      </c>
      <c r="H24" s="60"/>
      <c r="I24" s="3">
        <f>IF(E24=Values!$A$5,Values!$C$5,IF(E24=Values!$A$6,Values!$C$6,IF(E24=Values!$A$7,Values!$C$7,IF(E24=Values!$A$8,Values!$C$8,"N/A"))))</f>
        <v>0.66</v>
      </c>
      <c r="J24" s="3">
        <f>IF(F24=Values!$A$12,Values!$C$12,IF(F24=Values!$A$13,Values!$C$13,IF(F24=Values!$A$14,Values!$C$14,IF(F24=Values!$A$15,Values!$C$15,"INVALID"))))</f>
        <v>1</v>
      </c>
      <c r="K24" s="3">
        <f>IF(G24=Values!$A$19,Values!$C$19,IF(G24=Values!$A$20,Values!$C$20,IF(G24=Values!$A$21,Values!$C$21,IF(G24=Values!$A$22,Values!$C$22,"INVALID"))))</f>
        <v>0</v>
      </c>
      <c r="L24" s="7"/>
    </row>
    <row r="25" spans="1:12" ht="60" customHeight="1" thickTop="1" thickBot="1">
      <c r="A25" s="21" t="s">
        <v>421</v>
      </c>
      <c r="B25" s="20" t="s">
        <v>424</v>
      </c>
      <c r="C25" s="104"/>
      <c r="D25" s="104"/>
      <c r="E25" s="32" t="s">
        <v>8</v>
      </c>
      <c r="F25" s="32" t="s">
        <v>17</v>
      </c>
      <c r="G25" s="32" t="s">
        <v>18</v>
      </c>
      <c r="H25" s="60"/>
      <c r="I25" s="3">
        <f>IF(E25=Values!$A$5,Values!$C$5,IF(E25=Values!$A$6,Values!$C$6,IF(E25=Values!$A$7,Values!$C$7,IF(E25=Values!$A$8,Values!$C$8,"N/A"))))</f>
        <v>0.66</v>
      </c>
      <c r="J25" s="3">
        <f>IF(F25=Values!$A$12,Values!$C$12,IF(F25=Values!$A$13,Values!$C$13,IF(F25=Values!$A$14,Values!$C$14,IF(F25=Values!$A$15,Values!$C$15,"INVALID"))))</f>
        <v>1</v>
      </c>
      <c r="K25" s="3">
        <f>IF(G25=Values!$A$19,Values!$C$19,IF(G25=Values!$A$20,Values!$C$20,IF(G25=Values!$A$21,Values!$C$21,IF(G25=Values!$A$22,Values!$C$22,"INVALID"))))</f>
        <v>0</v>
      </c>
      <c r="L25" s="7"/>
    </row>
    <row r="26" spans="1:12" ht="60" customHeight="1" thickTop="1" thickBot="1">
      <c r="A26" s="21" t="s">
        <v>422</v>
      </c>
      <c r="B26" s="23" t="s">
        <v>425</v>
      </c>
      <c r="C26" s="104"/>
      <c r="D26" s="104"/>
      <c r="E26" s="32" t="s">
        <v>8</v>
      </c>
      <c r="F26" s="32" t="s">
        <v>17</v>
      </c>
      <c r="G26" s="32" t="s">
        <v>18</v>
      </c>
      <c r="H26" s="60"/>
      <c r="I26" s="3">
        <f>IF(E26=Values!$A$5,Values!$C$5,IF(E26=Values!$A$6,Values!$C$6,IF(E26=Values!$A$7,Values!$C$7,IF(E26=Values!$A$8,Values!$C$8,"N/A"))))</f>
        <v>0.66</v>
      </c>
      <c r="J26" s="3">
        <f>IF(F26=Values!$A$12,Values!$C$12,IF(F26=Values!$A$13,Values!$C$13,IF(F26=Values!$A$14,Values!$C$14,IF(F26=Values!$A$15,Values!$C$15,"INVALID"))))</f>
        <v>1</v>
      </c>
      <c r="K26" s="3">
        <f>IF(G26=Values!$A$19,Values!$C$19,IF(G26=Values!$A$20,Values!$C$20,IF(G26=Values!$A$21,Values!$C$21,IF(G26=Values!$A$22,Values!$C$22,"INVALID"))))</f>
        <v>0</v>
      </c>
      <c r="L26" s="7"/>
    </row>
    <row r="27" spans="1:12" ht="60" customHeight="1">
      <c r="A27" s="21"/>
      <c r="B27" s="20"/>
      <c r="C27" s="2"/>
      <c r="D27" s="2"/>
      <c r="E27" s="32"/>
      <c r="F27" s="32"/>
      <c r="G27" s="32"/>
      <c r="I27" s="3"/>
      <c r="J27" s="3"/>
      <c r="K27" s="3"/>
      <c r="L27" s="7"/>
    </row>
    <row r="28" spans="1:12">
      <c r="G28" s="30" t="str">
        <f>E20</f>
        <v>Policies Complete</v>
      </c>
      <c r="I28" s="15">
        <f>IFERROR(AVERAGE(I21:I27),1)</f>
        <v>0.495</v>
      </c>
      <c r="J28" s="8"/>
      <c r="K28" s="8"/>
    </row>
    <row r="29" spans="1:12">
      <c r="G29" s="30" t="str">
        <f>F20</f>
        <v>Controls Implemented</v>
      </c>
      <c r="I29" s="2"/>
      <c r="J29" s="8">
        <f>IFERROR(AVERAGE(J21:J27),1)</f>
        <v>0.83250000000000002</v>
      </c>
      <c r="K29" s="8"/>
    </row>
    <row r="30" spans="1:12">
      <c r="G30" s="30" t="str">
        <f>G20</f>
        <v>Reporting effective</v>
      </c>
      <c r="I30" s="2"/>
      <c r="J30" s="8"/>
      <c r="K30" s="8">
        <f>IFERROR(AVERAGE(K21:K27),1)</f>
        <v>0.25</v>
      </c>
    </row>
    <row r="31" spans="1:12">
      <c r="G31" s="30"/>
      <c r="I31" s="2"/>
      <c r="J31" s="8"/>
      <c r="K31" s="8"/>
    </row>
    <row r="32" spans="1:12">
      <c r="G32" s="30" t="s">
        <v>1</v>
      </c>
      <c r="I32" s="2"/>
      <c r="J32" s="8"/>
      <c r="K32" s="8">
        <f>MIN(I28,J29,K30)</f>
        <v>0.25</v>
      </c>
    </row>
    <row r="33" spans="1:14">
      <c r="G33" s="31" t="s">
        <v>22</v>
      </c>
      <c r="K33" s="8">
        <f>100%-K32</f>
        <v>0.75</v>
      </c>
    </row>
    <row r="34" spans="1:14" ht="30" customHeight="1">
      <c r="A34" s="98" t="s">
        <v>4</v>
      </c>
      <c r="B34" s="98"/>
      <c r="C34" s="98"/>
      <c r="D34" s="98"/>
      <c r="E34" s="98"/>
      <c r="F34" s="98"/>
      <c r="G34" s="98"/>
      <c r="H34" s="98"/>
      <c r="I34" s="98"/>
      <c r="J34" s="98"/>
      <c r="K34" s="98"/>
      <c r="L34" s="98"/>
      <c r="M34" s="98"/>
      <c r="N34" s="98"/>
    </row>
  </sheetData>
  <mergeCells count="14">
    <mergeCell ref="A34:N34"/>
    <mergeCell ref="C24:C26"/>
    <mergeCell ref="D24:D26"/>
    <mergeCell ref="C8:D8"/>
    <mergeCell ref="C9:D9"/>
    <mergeCell ref="C10:D10"/>
    <mergeCell ref="C11:D11"/>
    <mergeCell ref="C12:D12"/>
    <mergeCell ref="C7:D7"/>
    <mergeCell ref="A1:B1"/>
    <mergeCell ref="C1:F1"/>
    <mergeCell ref="C4:D4"/>
    <mergeCell ref="C5:D5"/>
    <mergeCell ref="C6:D6"/>
  </mergeCells>
  <hyperlinks>
    <hyperlink ref="A34" r:id="rId1" display="http://creativecommons.org/licenses/by-sa/4.0/" xr:uid="{241DFF0F-7782-4A87-8B4B-A8EF5828C458}"/>
  </hyperlinks>
  <pageMargins left="0.70866141732283472" right="0.70866141732283472" top="0.74803149606299213" bottom="0.74803149606299213" header="0.31496062992125984" footer="0.31496062992125984"/>
  <pageSetup paperSize="9" scale="37" fitToHeight="0" orientation="landscape" r:id="rId2"/>
  <headerFooter>
    <oddHeader>&amp;LCPAT tooling for
NOREA PRivacy Control Framework&amp;R&amp;F</oddHeader>
  </headerFooter>
  <drawing r:id="rId3"/>
  <extLst>
    <ext xmlns:x14="http://schemas.microsoft.com/office/spreadsheetml/2009/9/main" uri="{78C0D931-6437-407d-A8EE-F0AAD7539E65}">
      <x14:conditionalFormattings>
        <x14:conditionalFormatting xmlns:xm="http://schemas.microsoft.com/office/excel/2006/main">
          <x14:cfRule type="cellIs" priority="149" operator="equal" id="{A2F91993-992C-4693-A8D2-AB95287C3645}">
            <xm:f>Values!$A$8</xm:f>
            <x14:dxf>
              <fill>
                <patternFill>
                  <bgColor rgb="FF27AE60"/>
                </patternFill>
              </fill>
            </x14:dxf>
          </x14:cfRule>
          <x14:cfRule type="cellIs" priority="150" operator="equal" id="{3D330DE5-1E74-4D42-82C7-A9D22DACD063}">
            <xm:f>Values!$A$7</xm:f>
            <x14:dxf>
              <fill>
                <patternFill>
                  <bgColor rgb="FFFFFF00"/>
                </patternFill>
              </fill>
            </x14:dxf>
          </x14:cfRule>
          <x14:cfRule type="cellIs" priority="151" operator="equal" id="{C6C423DE-3C9D-463F-8660-FF565ECCF886}">
            <xm:f>Values!$A$6</xm:f>
            <x14:dxf>
              <fill>
                <patternFill>
                  <bgColor rgb="FFF39C12"/>
                </patternFill>
              </fill>
            </x14:dxf>
          </x14:cfRule>
          <x14:cfRule type="cellIs" priority="152" operator="equal" id="{F15290F3-2E79-45B3-A0CD-3223BE7F2EC7}">
            <xm:f>Values!$A$5</xm:f>
            <x14:dxf>
              <fill>
                <patternFill>
                  <bgColor rgb="FFE74C3C"/>
                </patternFill>
              </fill>
            </x14:dxf>
          </x14:cfRule>
          <xm:sqref>E22</xm:sqref>
        </x14:conditionalFormatting>
        <x14:conditionalFormatting xmlns:xm="http://schemas.microsoft.com/office/excel/2006/main">
          <x14:cfRule type="cellIs" priority="153" operator="equal" id="{A0FDE02B-9790-4C67-BC24-3960384B0BF4}">
            <xm:f>Values!$A$15</xm:f>
            <x14:dxf>
              <fill>
                <patternFill>
                  <bgColor rgb="FF27AE60"/>
                </patternFill>
              </fill>
            </x14:dxf>
          </x14:cfRule>
          <x14:cfRule type="cellIs" priority="154" operator="equal" id="{CAB668D0-CF3A-4B28-99B9-24C833191D2A}">
            <xm:f>Values!$A$14</xm:f>
            <x14:dxf>
              <fill>
                <patternFill>
                  <bgColor rgb="FFFFFF00"/>
                </patternFill>
              </fill>
            </x14:dxf>
          </x14:cfRule>
          <x14:cfRule type="cellIs" priority="155" operator="equal" id="{3E921159-A1A4-4B7E-8251-F40ABA1B8960}">
            <xm:f>Values!$A$13</xm:f>
            <x14:dxf>
              <fill>
                <patternFill>
                  <bgColor rgb="FFF39C12"/>
                </patternFill>
              </fill>
            </x14:dxf>
          </x14:cfRule>
          <x14:cfRule type="cellIs" priority="156" operator="equal" id="{4CA4D964-5402-4A1F-9310-ED8547DDCA06}">
            <xm:f>Values!$A$12</xm:f>
            <x14:dxf>
              <fill>
                <patternFill>
                  <bgColor rgb="FFE74C3C"/>
                </patternFill>
              </fill>
            </x14:dxf>
          </x14:cfRule>
          <xm:sqref>F22</xm:sqref>
        </x14:conditionalFormatting>
        <x14:conditionalFormatting xmlns:xm="http://schemas.microsoft.com/office/excel/2006/main">
          <x14:cfRule type="cellIs" priority="145" operator="equal" id="{F096891A-0F2A-49B7-9EF3-3202ED6DA050}">
            <xm:f>Values!$A$22</xm:f>
            <x14:dxf>
              <fill>
                <patternFill>
                  <bgColor rgb="FF27AE60"/>
                </patternFill>
              </fill>
            </x14:dxf>
          </x14:cfRule>
          <x14:cfRule type="cellIs" priority="146" operator="equal" id="{09F69BC8-7AE7-4C69-8759-CF0D1E6A0625}">
            <xm:f>Values!$A$21</xm:f>
            <x14:dxf>
              <fill>
                <patternFill>
                  <bgColor rgb="FFFFFF00"/>
                </patternFill>
              </fill>
            </x14:dxf>
          </x14:cfRule>
          <x14:cfRule type="cellIs" priority="147" operator="equal" id="{5858EEB9-1F69-4307-8C2C-6702C1535651}">
            <xm:f>Values!$A$20</xm:f>
            <x14:dxf>
              <fill>
                <patternFill>
                  <bgColor rgb="FFF39C12"/>
                </patternFill>
              </fill>
            </x14:dxf>
          </x14:cfRule>
          <x14:cfRule type="cellIs" priority="148" operator="equal" id="{866491A9-5CC3-4937-815C-6EF9531327D6}">
            <xm:f>Values!$A$19</xm:f>
            <x14:dxf>
              <fill>
                <patternFill>
                  <bgColor rgb="FFE74C3C"/>
                </patternFill>
              </fill>
            </x14:dxf>
          </x14:cfRule>
          <xm:sqref>G22</xm:sqref>
        </x14:conditionalFormatting>
        <x14:conditionalFormatting xmlns:xm="http://schemas.microsoft.com/office/excel/2006/main">
          <x14:cfRule type="cellIs" priority="125" operator="equal" id="{E783ABFF-5204-43C7-86C3-467C1E6A0CEA}">
            <xm:f>Values!$A$8</xm:f>
            <x14:dxf>
              <fill>
                <patternFill>
                  <bgColor rgb="FF27AE60"/>
                </patternFill>
              </fill>
            </x14:dxf>
          </x14:cfRule>
          <x14:cfRule type="cellIs" priority="126" operator="equal" id="{6EFF41F5-C4D3-4483-A530-1ED0D94DB042}">
            <xm:f>Values!$A$7</xm:f>
            <x14:dxf>
              <fill>
                <patternFill>
                  <bgColor rgb="FFFFFF00"/>
                </patternFill>
              </fill>
            </x14:dxf>
          </x14:cfRule>
          <x14:cfRule type="cellIs" priority="127" operator="equal" id="{B916136C-41A0-4DB4-95CB-2149E97FC6CD}">
            <xm:f>Values!$A$6</xm:f>
            <x14:dxf>
              <fill>
                <patternFill>
                  <bgColor rgb="FFF39C12"/>
                </patternFill>
              </fill>
            </x14:dxf>
          </x14:cfRule>
          <x14:cfRule type="cellIs" priority="128" operator="equal" id="{B4E82594-9388-4DF9-BC4E-E77FBBBE3195}">
            <xm:f>Values!$A$5</xm:f>
            <x14:dxf>
              <fill>
                <patternFill>
                  <bgColor rgb="FFE74C3C"/>
                </patternFill>
              </fill>
            </x14:dxf>
          </x14:cfRule>
          <xm:sqref>E24:E26</xm:sqref>
        </x14:conditionalFormatting>
        <x14:conditionalFormatting xmlns:xm="http://schemas.microsoft.com/office/excel/2006/main">
          <x14:cfRule type="cellIs" priority="129" operator="equal" id="{4BAAE4BF-95A5-4BD7-909F-15FFC887904C}">
            <xm:f>Values!$A$15</xm:f>
            <x14:dxf>
              <fill>
                <patternFill>
                  <bgColor rgb="FF27AE60"/>
                </patternFill>
              </fill>
            </x14:dxf>
          </x14:cfRule>
          <x14:cfRule type="cellIs" priority="130" operator="equal" id="{E93386C9-0191-49BC-814F-A2995B550F7E}">
            <xm:f>Values!$A$14</xm:f>
            <x14:dxf>
              <fill>
                <patternFill>
                  <bgColor rgb="FFFFFF00"/>
                </patternFill>
              </fill>
            </x14:dxf>
          </x14:cfRule>
          <x14:cfRule type="cellIs" priority="131" operator="equal" id="{8B48FAA8-ABEF-41FB-9D76-85580DB37D17}">
            <xm:f>Values!$A$13</xm:f>
            <x14:dxf>
              <fill>
                <patternFill>
                  <bgColor rgb="FFF39C12"/>
                </patternFill>
              </fill>
            </x14:dxf>
          </x14:cfRule>
          <x14:cfRule type="cellIs" priority="132" operator="equal" id="{8601A184-EBCC-45DC-AD10-374B08D7F0AB}">
            <xm:f>Values!$A$12</xm:f>
            <x14:dxf>
              <fill>
                <patternFill>
                  <bgColor rgb="FFE74C3C"/>
                </patternFill>
              </fill>
            </x14:dxf>
          </x14:cfRule>
          <xm:sqref>F24:F26</xm:sqref>
        </x14:conditionalFormatting>
        <x14:conditionalFormatting xmlns:xm="http://schemas.microsoft.com/office/excel/2006/main">
          <x14:cfRule type="cellIs" priority="121" operator="equal" id="{FD79AF14-9D30-4C14-AE35-EFC6BBB7AAA8}">
            <xm:f>Values!$A$22</xm:f>
            <x14:dxf>
              <fill>
                <patternFill>
                  <bgColor rgb="FF27AE60"/>
                </patternFill>
              </fill>
            </x14:dxf>
          </x14:cfRule>
          <x14:cfRule type="cellIs" priority="122" operator="equal" id="{A5703322-C1F1-44B8-BE52-9767C76BB700}">
            <xm:f>Values!$A$21</xm:f>
            <x14:dxf>
              <fill>
                <patternFill>
                  <bgColor rgb="FFFFFF00"/>
                </patternFill>
              </fill>
            </x14:dxf>
          </x14:cfRule>
          <x14:cfRule type="cellIs" priority="123" operator="equal" id="{54DAA8CD-0182-40DA-A0A5-5A36AAE55F04}">
            <xm:f>Values!$A$20</xm:f>
            <x14:dxf>
              <fill>
                <patternFill>
                  <bgColor rgb="FFF39C12"/>
                </patternFill>
              </fill>
            </x14:dxf>
          </x14:cfRule>
          <x14:cfRule type="cellIs" priority="124" operator="equal" id="{A8C32A21-4BFB-4776-B561-04F8A1F8B6E1}">
            <xm:f>Values!$A$19</xm:f>
            <x14:dxf>
              <fill>
                <patternFill>
                  <bgColor rgb="FFE74C3C"/>
                </patternFill>
              </fill>
            </x14:dxf>
          </x14:cfRule>
          <xm:sqref>G24:G26</xm:sqref>
        </x14:conditionalFormatting>
        <x14:conditionalFormatting xmlns:xm="http://schemas.microsoft.com/office/excel/2006/main">
          <x14:cfRule type="cellIs" priority="17" operator="equal" id="{152EA24B-C9E2-48F2-869C-955872709FE2}">
            <xm:f>Values!$A$8</xm:f>
            <x14:dxf>
              <fill>
                <patternFill>
                  <bgColor rgb="FF27AE60"/>
                </patternFill>
              </fill>
            </x14:dxf>
          </x14:cfRule>
          <x14:cfRule type="cellIs" priority="18" operator="equal" id="{D96F5043-5CD3-421E-8D42-1F05B2BF8B33}">
            <xm:f>Values!$A$7</xm:f>
            <x14:dxf>
              <fill>
                <patternFill>
                  <bgColor rgb="FFFFFF00"/>
                </patternFill>
              </fill>
            </x14:dxf>
          </x14:cfRule>
          <x14:cfRule type="cellIs" priority="19" operator="equal" id="{DB5F31D7-7239-441F-8A80-AB216C8084C3}">
            <xm:f>Values!$A$6</xm:f>
            <x14:dxf>
              <fill>
                <patternFill>
                  <bgColor rgb="FFF39C12"/>
                </patternFill>
              </fill>
            </x14:dxf>
          </x14:cfRule>
          <x14:cfRule type="cellIs" priority="20" operator="equal" id="{B5BCF6E7-D03C-4EBD-8EED-F761070469D4}">
            <xm:f>Values!$A$5</xm:f>
            <x14:dxf>
              <fill>
                <patternFill>
                  <bgColor rgb="FFE74C3C"/>
                </patternFill>
              </fill>
            </x14:dxf>
          </x14:cfRule>
          <xm:sqref>E27</xm:sqref>
        </x14:conditionalFormatting>
        <x14:conditionalFormatting xmlns:xm="http://schemas.microsoft.com/office/excel/2006/main">
          <x14:cfRule type="cellIs" priority="21" operator="equal" id="{365192E5-B319-4517-910D-AA7C08F19080}">
            <xm:f>Values!$A$15</xm:f>
            <x14:dxf>
              <fill>
                <patternFill>
                  <bgColor rgb="FF27AE60"/>
                </patternFill>
              </fill>
            </x14:dxf>
          </x14:cfRule>
          <x14:cfRule type="cellIs" priority="22" operator="equal" id="{C26D7ED6-CACD-4079-882F-E776724E2D19}">
            <xm:f>Values!$A$14</xm:f>
            <x14:dxf>
              <fill>
                <patternFill>
                  <bgColor rgb="FFFFFF00"/>
                </patternFill>
              </fill>
            </x14:dxf>
          </x14:cfRule>
          <x14:cfRule type="cellIs" priority="23" operator="equal" id="{163CF51D-C699-4A18-9ABA-44125D8025BD}">
            <xm:f>Values!$A$13</xm:f>
            <x14:dxf>
              <fill>
                <patternFill>
                  <bgColor rgb="FFF39C12"/>
                </patternFill>
              </fill>
            </x14:dxf>
          </x14:cfRule>
          <x14:cfRule type="cellIs" priority="24" operator="equal" id="{1994F7A6-3945-43D9-B756-0370F8978F3C}">
            <xm:f>Values!$A$12</xm:f>
            <x14:dxf>
              <fill>
                <patternFill>
                  <bgColor rgb="FFE74C3C"/>
                </patternFill>
              </fill>
            </x14:dxf>
          </x14:cfRule>
          <xm:sqref>F27</xm:sqref>
        </x14:conditionalFormatting>
        <x14:conditionalFormatting xmlns:xm="http://schemas.microsoft.com/office/excel/2006/main">
          <x14:cfRule type="cellIs" priority="13" operator="equal" id="{46691F2A-0A74-43E9-93CF-05A886EAAB4A}">
            <xm:f>Values!$A$22</xm:f>
            <x14:dxf>
              <fill>
                <patternFill>
                  <bgColor rgb="FF27AE60"/>
                </patternFill>
              </fill>
            </x14:dxf>
          </x14:cfRule>
          <x14:cfRule type="cellIs" priority="14" operator="equal" id="{6A8D5F96-F76F-48CF-B202-6C17D07855F0}">
            <xm:f>Values!$A$21</xm:f>
            <x14:dxf>
              <fill>
                <patternFill>
                  <bgColor rgb="FFFFFF00"/>
                </patternFill>
              </fill>
            </x14:dxf>
          </x14:cfRule>
          <x14:cfRule type="cellIs" priority="15" operator="equal" id="{E371893D-53CF-4DE6-88D0-E1C94B95018F}">
            <xm:f>Values!$A$20</xm:f>
            <x14:dxf>
              <fill>
                <patternFill>
                  <bgColor rgb="FFF39C12"/>
                </patternFill>
              </fill>
            </x14:dxf>
          </x14:cfRule>
          <x14:cfRule type="cellIs" priority="16" operator="equal" id="{B115D96F-259B-40BA-AF97-97AFB768BA2F}">
            <xm:f>Values!$A$19</xm:f>
            <x14:dxf>
              <fill>
                <patternFill>
                  <bgColor rgb="FFE74C3C"/>
                </patternFill>
              </fill>
            </x14:dxf>
          </x14:cfRule>
          <xm:sqref>G27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D5A911B-0DBD-46F6-9851-BA8F7232F905}">
          <x14:formula1>
            <xm:f>Values!$A$18:$A$22</xm:f>
          </x14:formula1>
          <xm:sqref>G22 G24:G27</xm:sqref>
        </x14:dataValidation>
        <x14:dataValidation type="list" allowBlank="1" showInputMessage="1" showErrorMessage="1" xr:uid="{EEAC9889-48B0-4337-AE04-7DD0EC650F82}">
          <x14:formula1>
            <xm:f>Values!$A$11:$A$15</xm:f>
          </x14:formula1>
          <xm:sqref>F22 F24:F27</xm:sqref>
        </x14:dataValidation>
        <x14:dataValidation type="list" allowBlank="1" showInputMessage="1" showErrorMessage="1" xr:uid="{A3F3F74D-4221-421C-84F1-44E4A6AF88FB}">
          <x14:formula1>
            <xm:f>Values!$A$4:$A$8</xm:f>
          </x14:formula1>
          <xm:sqref>E22 E24:E27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C22"/>
  <sheetViews>
    <sheetView workbookViewId="0">
      <selection activeCell="F13" sqref="F13"/>
    </sheetView>
  </sheetViews>
  <sheetFormatPr defaultRowHeight="15"/>
  <cols>
    <col min="1" max="1" width="37.28515625" customWidth="1"/>
    <col min="3" max="3" width="14.7109375" customWidth="1"/>
  </cols>
  <sheetData>
    <row r="1" spans="1:3">
      <c r="A1" s="6" t="s">
        <v>177</v>
      </c>
      <c r="C1" s="6" t="s">
        <v>21</v>
      </c>
    </row>
    <row r="3" spans="1:3">
      <c r="A3" s="9" t="s">
        <v>5</v>
      </c>
    </row>
    <row r="4" spans="1:3">
      <c r="A4" s="24" t="s">
        <v>82</v>
      </c>
      <c r="C4" s="24" t="s">
        <v>82</v>
      </c>
    </row>
    <row r="5" spans="1:3">
      <c r="A5" s="1" t="s">
        <v>6</v>
      </c>
      <c r="C5" s="16">
        <v>0</v>
      </c>
    </row>
    <row r="6" spans="1:3">
      <c r="A6" s="1" t="s">
        <v>7</v>
      </c>
      <c r="C6" s="17">
        <v>0.33</v>
      </c>
    </row>
    <row r="7" spans="1:3">
      <c r="A7" s="1" t="s">
        <v>8</v>
      </c>
      <c r="C7" s="18">
        <v>0.66</v>
      </c>
    </row>
    <row r="8" spans="1:3">
      <c r="A8" s="1" t="s">
        <v>9</v>
      </c>
      <c r="C8" s="19">
        <v>1</v>
      </c>
    </row>
    <row r="10" spans="1:3">
      <c r="A10" s="9" t="s">
        <v>83</v>
      </c>
    </row>
    <row r="11" spans="1:3">
      <c r="A11" s="24" t="s">
        <v>82</v>
      </c>
      <c r="C11" s="24" t="s">
        <v>82</v>
      </c>
    </row>
    <row r="12" spans="1:3">
      <c r="A12" s="1" t="s">
        <v>10</v>
      </c>
      <c r="C12" s="16">
        <v>0</v>
      </c>
    </row>
    <row r="13" spans="1:3">
      <c r="A13" s="1" t="s">
        <v>46</v>
      </c>
      <c r="C13" s="17">
        <v>0.33</v>
      </c>
    </row>
    <row r="14" spans="1:3">
      <c r="A14" s="1" t="s">
        <v>42</v>
      </c>
      <c r="C14" s="18">
        <v>0.66</v>
      </c>
    </row>
    <row r="15" spans="1:3">
      <c r="A15" s="1" t="s">
        <v>17</v>
      </c>
      <c r="C15" s="19">
        <v>1</v>
      </c>
    </row>
    <row r="17" spans="1:3">
      <c r="A17" s="9" t="s">
        <v>11</v>
      </c>
    </row>
    <row r="18" spans="1:3">
      <c r="A18" s="24" t="s">
        <v>82</v>
      </c>
      <c r="C18" s="24" t="s">
        <v>82</v>
      </c>
    </row>
    <row r="19" spans="1:3">
      <c r="A19" s="1" t="s">
        <v>18</v>
      </c>
      <c r="C19" s="16">
        <v>0</v>
      </c>
    </row>
    <row r="20" spans="1:3">
      <c r="A20" s="1" t="s">
        <v>43</v>
      </c>
      <c r="C20" s="17">
        <v>0.33</v>
      </c>
    </row>
    <row r="21" spans="1:3">
      <c r="A21" s="1" t="s">
        <v>45</v>
      </c>
      <c r="C21" s="18">
        <v>0.66</v>
      </c>
    </row>
    <row r="22" spans="1:3">
      <c r="A22" s="1" t="s">
        <v>44</v>
      </c>
      <c r="C22" s="19">
        <v>1</v>
      </c>
    </row>
  </sheetData>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5F61E-085D-47E8-946A-C1697301750D}">
  <dimension ref="A1:E6"/>
  <sheetViews>
    <sheetView workbookViewId="0">
      <selection activeCell="D13" sqref="D13"/>
    </sheetView>
  </sheetViews>
  <sheetFormatPr defaultRowHeight="15"/>
  <cols>
    <col min="1" max="1" width="18" customWidth="1"/>
    <col min="2" max="2" width="33" customWidth="1"/>
    <col min="4" max="4" width="63.7109375" style="70" customWidth="1"/>
  </cols>
  <sheetData>
    <row r="1" spans="1:5" ht="21">
      <c r="A1" s="117" t="s">
        <v>275</v>
      </c>
      <c r="B1" s="117"/>
      <c r="D1" s="69" t="s">
        <v>276</v>
      </c>
      <c r="E1" s="71"/>
    </row>
    <row r="2" spans="1:5">
      <c r="A2" s="11" t="s">
        <v>266</v>
      </c>
      <c r="B2" s="11" t="s">
        <v>269</v>
      </c>
      <c r="C2" s="11"/>
      <c r="D2" s="66"/>
    </row>
    <row r="3" spans="1:5">
      <c r="A3" s="11" t="s">
        <v>267</v>
      </c>
      <c r="B3" s="11" t="s">
        <v>268</v>
      </c>
      <c r="C3" s="11"/>
      <c r="D3" s="66"/>
    </row>
    <row r="4" spans="1:5">
      <c r="A4" s="11" t="s">
        <v>270</v>
      </c>
      <c r="B4" s="11" t="s">
        <v>271</v>
      </c>
      <c r="C4" s="11"/>
      <c r="D4" s="66" t="s">
        <v>277</v>
      </c>
    </row>
    <row r="5" spans="1:5">
      <c r="A5" s="11"/>
      <c r="B5" s="11" t="s">
        <v>272</v>
      </c>
      <c r="C5" s="11"/>
      <c r="D5" s="66" t="s">
        <v>278</v>
      </c>
    </row>
    <row r="6" spans="1:5" ht="30">
      <c r="A6" s="11" t="s">
        <v>273</v>
      </c>
      <c r="B6" s="11" t="s">
        <v>274</v>
      </c>
      <c r="C6" s="11"/>
      <c r="D6" s="66" t="s">
        <v>279</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33"/>
  <sheetViews>
    <sheetView zoomScale="90" zoomScaleNormal="90" workbookViewId="0">
      <selection activeCell="Z12" sqref="Z12"/>
    </sheetView>
  </sheetViews>
  <sheetFormatPr defaultRowHeight="15"/>
  <cols>
    <col min="1" max="1" width="13.28515625" bestFit="1" customWidth="1"/>
    <col min="2" max="2" width="22.5703125" bestFit="1" customWidth="1"/>
    <col min="3" max="3" width="12" customWidth="1"/>
    <col min="18" max="18" width="9" style="45"/>
    <col min="19" max="19" width="12.85546875" customWidth="1"/>
  </cols>
  <sheetData>
    <row r="1" spans="1:22" ht="60" customHeight="1" thickTop="1" thickBot="1">
      <c r="A1" s="89" t="s">
        <v>174</v>
      </c>
      <c r="B1" s="89"/>
      <c r="C1" s="89"/>
      <c r="D1" s="97" t="s">
        <v>164</v>
      </c>
      <c r="E1" s="97"/>
      <c r="F1" s="97"/>
      <c r="G1" s="97"/>
      <c r="H1" s="97"/>
      <c r="I1" s="97"/>
      <c r="J1" s="97"/>
      <c r="K1" s="97"/>
      <c r="L1" s="97"/>
      <c r="M1" s="97"/>
      <c r="N1" s="90" t="s">
        <v>188</v>
      </c>
      <c r="O1" s="91"/>
      <c r="P1" s="92"/>
      <c r="S1" s="48"/>
      <c r="T1" s="49" t="s">
        <v>165</v>
      </c>
      <c r="U1" s="49" t="s">
        <v>166</v>
      </c>
      <c r="V1" s="49" t="s">
        <v>167</v>
      </c>
    </row>
    <row r="2" spans="1:22" ht="30" customHeight="1" thickBot="1">
      <c r="A2" s="96" t="s">
        <v>337</v>
      </c>
      <c r="B2" s="96"/>
      <c r="C2" s="96"/>
      <c r="D2" s="96"/>
      <c r="E2" s="96"/>
      <c r="F2" s="96"/>
      <c r="G2" s="96"/>
      <c r="H2" s="96"/>
      <c r="I2" s="96"/>
      <c r="J2" s="96"/>
      <c r="K2" s="96"/>
      <c r="L2" s="96"/>
      <c r="M2" s="96"/>
      <c r="N2" s="93"/>
      <c r="O2" s="94"/>
      <c r="P2" s="95"/>
      <c r="S2" s="48"/>
      <c r="T2" s="49"/>
      <c r="U2" s="49"/>
      <c r="V2" s="49"/>
    </row>
    <row r="3" spans="1:22">
      <c r="R3" s="50" t="s">
        <v>155</v>
      </c>
      <c r="S3" s="59" t="s">
        <v>201</v>
      </c>
      <c r="T3" s="15">
        <f>'LCP #1'!$E$14</f>
        <v>0.62780487804878049</v>
      </c>
      <c r="U3" s="15">
        <f>'LCP #1'!$F$14</f>
        <v>0.87261904761904774</v>
      </c>
      <c r="V3" s="15">
        <f>'LCP #1'!$G$14</f>
        <v>5.5238095238095246E-2</v>
      </c>
    </row>
    <row r="4" spans="1:22">
      <c r="A4" s="100" t="s">
        <v>13</v>
      </c>
      <c r="B4" s="100"/>
      <c r="C4" s="9" t="s">
        <v>3</v>
      </c>
      <c r="R4" s="50" t="s">
        <v>156</v>
      </c>
      <c r="S4" s="59" t="s">
        <v>202</v>
      </c>
      <c r="T4" s="15">
        <f>'LCP #2'!$E$14</f>
        <v>0.33</v>
      </c>
      <c r="U4" s="15">
        <f>'LCP #2'!$F$14</f>
        <v>0.495</v>
      </c>
      <c r="V4" s="15">
        <f>'LCP #2'!$G$14</f>
        <v>0.5</v>
      </c>
    </row>
    <row r="5" spans="1:22">
      <c r="A5" s="101" t="s">
        <v>77</v>
      </c>
      <c r="B5" s="101"/>
      <c r="C5" s="7">
        <f>T12</f>
        <v>0.63262437307630992</v>
      </c>
      <c r="R5" s="50" t="s">
        <v>157</v>
      </c>
      <c r="S5" s="59" t="s">
        <v>203</v>
      </c>
      <c r="T5" s="15">
        <f>'LCP #3'!$E$14</f>
        <v>1</v>
      </c>
      <c r="U5" s="15">
        <f>'LCP #3'!$F$14</f>
        <v>0.33</v>
      </c>
      <c r="V5" s="15">
        <f>'LCP #3'!$G$14</f>
        <v>0.5</v>
      </c>
    </row>
    <row r="6" spans="1:22">
      <c r="A6" s="101" t="s">
        <v>14</v>
      </c>
      <c r="B6" s="101"/>
      <c r="C6" s="7">
        <f>U12</f>
        <v>0.6351940035273369</v>
      </c>
      <c r="R6" s="50" t="s">
        <v>158</v>
      </c>
      <c r="S6" s="59" t="s">
        <v>205</v>
      </c>
      <c r="T6" s="15">
        <f>'LCP #4'!$E$14</f>
        <v>1</v>
      </c>
      <c r="U6" s="15">
        <f>'LCP #4'!$F$14</f>
        <v>0.16500000000000001</v>
      </c>
      <c r="V6" s="15">
        <f>'LCP #4'!$G$14</f>
        <v>0.66</v>
      </c>
    </row>
    <row r="7" spans="1:22">
      <c r="A7" s="101" t="s">
        <v>81</v>
      </c>
      <c r="B7" s="101"/>
      <c r="C7" s="7">
        <f>V12</f>
        <v>0.27043209876543212</v>
      </c>
      <c r="R7" s="50" t="s">
        <v>159</v>
      </c>
      <c r="S7" s="59" t="s">
        <v>206</v>
      </c>
      <c r="T7" s="15">
        <f>'LCP #5'!$E$14</f>
        <v>0.55000000000000004</v>
      </c>
      <c r="U7" s="15">
        <f>'LCP #5'!$F$14</f>
        <v>0.83250000000000002</v>
      </c>
      <c r="V7" s="15">
        <f>'LCP #5'!$G$14</f>
        <v>0.13833333333333334</v>
      </c>
    </row>
    <row r="8" spans="1:22">
      <c r="A8" s="47"/>
      <c r="C8" s="4"/>
      <c r="R8" s="50" t="s">
        <v>160</v>
      </c>
      <c r="S8" s="59" t="s">
        <v>207</v>
      </c>
      <c r="T8" s="15">
        <f>'LCP #6'!$E$14</f>
        <v>0.58235294117647063</v>
      </c>
      <c r="U8" s="15">
        <f>'LCP #6'!$F$14</f>
        <v>0.77722222222222226</v>
      </c>
      <c r="V8" s="15">
        <f>'LCP #6'!$G$14</f>
        <v>9.2222222222222233E-2</v>
      </c>
    </row>
    <row r="9" spans="1:22">
      <c r="A9" s="47"/>
      <c r="C9" s="4"/>
      <c r="R9" s="50" t="s">
        <v>161</v>
      </c>
      <c r="S9" s="59" t="s">
        <v>208</v>
      </c>
      <c r="T9" s="15">
        <f>'LCP #7'!$E$14</f>
        <v>0.55000000000000004</v>
      </c>
      <c r="U9" s="15">
        <f>'LCP #7'!$F$14</f>
        <v>0.88833333333333331</v>
      </c>
      <c r="V9" s="15">
        <f>'LCP #7'!$G$14</f>
        <v>0.16666666666666666</v>
      </c>
    </row>
    <row r="10" spans="1:22">
      <c r="C10" s="1"/>
      <c r="R10" s="50" t="s">
        <v>162</v>
      </c>
      <c r="S10" s="59" t="s">
        <v>209</v>
      </c>
      <c r="T10" s="15">
        <f>'LCP #8'!$E$14</f>
        <v>0.55846153846153856</v>
      </c>
      <c r="U10" s="15">
        <f>'LCP #8'!$F$14</f>
        <v>0.52357142857142858</v>
      </c>
      <c r="V10" s="15">
        <f>'LCP #8'!$G$14</f>
        <v>7.1428571428571425E-2</v>
      </c>
    </row>
    <row r="11" spans="1:22" ht="18.75">
      <c r="A11" s="99" t="s">
        <v>168</v>
      </c>
      <c r="B11" s="99"/>
      <c r="C11" s="46">
        <f>SUM(C5:C7)/3</f>
        <v>0.51275015845635963</v>
      </c>
      <c r="R11" s="50" t="s">
        <v>163</v>
      </c>
      <c r="S11" s="59" t="s">
        <v>210</v>
      </c>
      <c r="T11" s="15">
        <f>'LCP #9'!$E$14</f>
        <v>0.495</v>
      </c>
      <c r="U11" s="15">
        <f>'LCP #9'!$F$14</f>
        <v>0.83250000000000002</v>
      </c>
      <c r="V11" s="15">
        <f>'LCP #9'!$G$14</f>
        <v>0.25</v>
      </c>
    </row>
    <row r="12" spans="1:22" ht="18.75">
      <c r="A12" s="99" t="s">
        <v>170</v>
      </c>
      <c r="B12" s="99"/>
      <c r="C12" s="46">
        <f>MIN(C5:C7)</f>
        <v>0.27043209876543212</v>
      </c>
      <c r="R12" s="24" t="s">
        <v>169</v>
      </c>
      <c r="S12" s="15"/>
      <c r="T12" s="15">
        <f>AVERAGE(T3:T11)</f>
        <v>0.63262437307630992</v>
      </c>
      <c r="U12" s="15">
        <f>AVERAGE(U3:U11)</f>
        <v>0.6351940035273369</v>
      </c>
      <c r="V12" s="15">
        <f>AVERAGE(V3:V11)</f>
        <v>0.27043209876543212</v>
      </c>
    </row>
    <row r="13" spans="1:22">
      <c r="R13" s="24"/>
      <c r="S13" s="12"/>
    </row>
    <row r="14" spans="1:22">
      <c r="R14" s="24"/>
      <c r="S14" s="12"/>
    </row>
    <row r="15" spans="1:22">
      <c r="R15" s="24"/>
      <c r="S15" s="12"/>
    </row>
    <row r="16" spans="1:22">
      <c r="R16" s="24"/>
      <c r="S16" s="12"/>
    </row>
    <row r="17" spans="1:19">
      <c r="R17" s="24"/>
      <c r="S17" s="12"/>
    </row>
    <row r="18" spans="1:19">
      <c r="R18" s="24"/>
      <c r="S18" s="12"/>
    </row>
    <row r="19" spans="1:19">
      <c r="R19" s="24"/>
      <c r="S19" s="12"/>
    </row>
    <row r="20" spans="1:19">
      <c r="R20" s="24"/>
      <c r="S20" s="12"/>
    </row>
    <row r="21" spans="1:19">
      <c r="R21" s="24"/>
      <c r="S21" s="12"/>
    </row>
    <row r="22" spans="1:19">
      <c r="R22" s="24"/>
      <c r="S22" s="12"/>
    </row>
    <row r="23" spans="1:19">
      <c r="S23" s="13"/>
    </row>
    <row r="25" spans="1:19">
      <c r="R25" s="24"/>
      <c r="S25" s="8"/>
    </row>
    <row r="31" spans="1:19" ht="30" customHeight="1">
      <c r="A31" s="98" t="s">
        <v>4</v>
      </c>
      <c r="B31" s="98"/>
      <c r="C31" s="98"/>
      <c r="D31" s="98"/>
      <c r="E31" s="98"/>
      <c r="F31" s="98"/>
      <c r="G31" s="98"/>
      <c r="H31" s="98"/>
      <c r="I31" s="98"/>
      <c r="J31" s="98"/>
      <c r="K31" s="98"/>
      <c r="L31" s="98"/>
      <c r="M31" s="98"/>
      <c r="N31" s="98"/>
      <c r="O31" s="98"/>
      <c r="P31" s="98"/>
    </row>
    <row r="33" spans="1:1">
      <c r="A33" s="5"/>
    </row>
  </sheetData>
  <mergeCells count="11">
    <mergeCell ref="A1:C1"/>
    <mergeCell ref="N1:P2"/>
    <mergeCell ref="A2:M2"/>
    <mergeCell ref="D1:M1"/>
    <mergeCell ref="A31:P31"/>
    <mergeCell ref="A11:B11"/>
    <mergeCell ref="A12:B12"/>
    <mergeCell ref="A4:B4"/>
    <mergeCell ref="A5:B5"/>
    <mergeCell ref="A6:B6"/>
    <mergeCell ref="A7:B7"/>
  </mergeCells>
  <hyperlinks>
    <hyperlink ref="A31" r:id="rId1" display="http://creativecommons.org/licenses/by-sa/4.0/" xr:uid="{00000000-0004-0000-0100-000000000000}"/>
  </hyperlinks>
  <pageMargins left="0.7" right="0.7" top="0.75" bottom="0.75" header="0.3" footer="0.3"/>
  <pageSetup scale="66"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79"/>
  <sheetViews>
    <sheetView tabSelected="1" topLeftCell="A49" zoomScale="70" zoomScaleNormal="70" workbookViewId="0">
      <selection activeCell="D73" sqref="D73"/>
    </sheetView>
  </sheetViews>
  <sheetFormatPr defaultRowHeight="15"/>
  <cols>
    <col min="2" max="2" width="71.28515625" customWidth="1"/>
    <col min="3" max="3" width="34" customWidth="1"/>
    <col min="4" max="4" width="26" customWidth="1"/>
    <col min="5" max="7" width="30.5703125" customWidth="1"/>
    <col min="8" max="8" width="60.5703125" customWidth="1"/>
    <col min="9" max="12" width="9.28515625" customWidth="1"/>
  </cols>
  <sheetData>
    <row r="1" spans="1:9" ht="59.65" customHeight="1">
      <c r="A1" s="102" t="s">
        <v>174</v>
      </c>
      <c r="B1" s="102"/>
      <c r="C1" s="103" t="s">
        <v>20</v>
      </c>
      <c r="D1" s="103"/>
      <c r="E1" s="103"/>
      <c r="F1" s="103"/>
      <c r="G1" s="54" t="s">
        <v>175</v>
      </c>
    </row>
    <row r="3" spans="1:9">
      <c r="E3" s="9" t="s">
        <v>2</v>
      </c>
      <c r="F3" s="9" t="s">
        <v>19</v>
      </c>
      <c r="G3" s="9" t="s">
        <v>122</v>
      </c>
      <c r="I3" s="9" t="s">
        <v>172</v>
      </c>
    </row>
    <row r="4" spans="1:9">
      <c r="C4" s="106" t="str">
        <f>B21</f>
        <v>Privacy Policy</v>
      </c>
      <c r="D4" s="106"/>
      <c r="E4" s="43">
        <f>E21</f>
        <v>0.33</v>
      </c>
      <c r="F4" s="43">
        <f>F21</f>
        <v>6.6000000000000003E-2</v>
      </c>
      <c r="G4" s="43">
        <f>G21</f>
        <v>0.2</v>
      </c>
      <c r="I4" s="9" t="s">
        <v>173</v>
      </c>
    </row>
    <row r="5" spans="1:9">
      <c r="C5" s="106" t="str">
        <f>B27</f>
        <v>Definition of roles and responsibilities</v>
      </c>
      <c r="D5" s="106"/>
      <c r="E5" s="43">
        <f>E27</f>
        <v>0.66</v>
      </c>
      <c r="F5" s="43">
        <f>F27</f>
        <v>1</v>
      </c>
      <c r="G5" s="43">
        <f>G27</f>
        <v>0</v>
      </c>
    </row>
    <row r="6" spans="1:9">
      <c r="C6" s="106" t="str">
        <f>B33</f>
        <v>Personal Data Identification and classification</v>
      </c>
      <c r="D6" s="106"/>
      <c r="E6" s="43">
        <f>E33</f>
        <v>0.66</v>
      </c>
      <c r="F6" s="43">
        <f>F33</f>
        <v>1</v>
      </c>
      <c r="G6" s="43">
        <f>G33</f>
        <v>0</v>
      </c>
    </row>
    <row r="7" spans="1:9">
      <c r="C7" s="106" t="str">
        <f>B38</f>
        <v>Risk Management</v>
      </c>
      <c r="D7" s="106"/>
      <c r="E7" s="43">
        <f>E38</f>
        <v>0.66</v>
      </c>
      <c r="F7" s="43">
        <f>F38</f>
        <v>1</v>
      </c>
      <c r="G7" s="43">
        <f>G38</f>
        <v>0</v>
      </c>
    </row>
    <row r="8" spans="1:9">
      <c r="C8" s="106" t="str">
        <f>B44</f>
        <v>Data Protection Impact Assessments</v>
      </c>
      <c r="D8" s="106"/>
      <c r="E8" s="43">
        <f>E44</f>
        <v>0.66</v>
      </c>
      <c r="F8" s="43">
        <f>F44</f>
        <v>0.94333333333333336</v>
      </c>
      <c r="G8" s="43">
        <f>G44</f>
        <v>0.11</v>
      </c>
    </row>
    <row r="9" spans="1:9">
      <c r="C9" s="106" t="str">
        <f>B51</f>
        <v>Privacy Incident and Breach Management</v>
      </c>
      <c r="D9" s="106"/>
      <c r="E9" s="43">
        <f>E51</f>
        <v>0.66</v>
      </c>
      <c r="F9" s="43">
        <f>F51</f>
        <v>0.94333333333333336</v>
      </c>
      <c r="G9" s="43">
        <f>G51</f>
        <v>0.11</v>
      </c>
    </row>
    <row r="10" spans="1:9">
      <c r="C10" s="106" t="str">
        <f>B61</f>
        <v>Staff competences</v>
      </c>
      <c r="D10" s="106"/>
      <c r="E10" s="43">
        <f>E61</f>
        <v>0.66</v>
      </c>
      <c r="F10" s="43">
        <f>F61</f>
        <v>1</v>
      </c>
      <c r="G10" s="43">
        <f>G61</f>
        <v>0</v>
      </c>
    </row>
    <row r="11" spans="1:9">
      <c r="C11" s="106" t="str">
        <f>B66</f>
        <v>Staff awareness and training</v>
      </c>
      <c r="D11" s="106"/>
      <c r="E11" s="43">
        <f>E66</f>
        <v>0.66</v>
      </c>
      <c r="F11" s="43">
        <f>F66</f>
        <v>1</v>
      </c>
      <c r="G11" s="43">
        <f>G66</f>
        <v>0</v>
      </c>
    </row>
    <row r="12" spans="1:9">
      <c r="C12" s="106" t="str">
        <f>B70</f>
        <v>Legal review of changes in regulatory and/or business requirements</v>
      </c>
      <c r="D12" s="106"/>
      <c r="E12" s="43">
        <f>E70</f>
        <v>0.66</v>
      </c>
      <c r="F12" s="43">
        <f>F70</f>
        <v>1</v>
      </c>
      <c r="G12" s="43">
        <f>G70</f>
        <v>0</v>
      </c>
    </row>
    <row r="14" spans="1:9">
      <c r="D14" s="39" t="s">
        <v>154</v>
      </c>
      <c r="E14" s="44">
        <f>I73</f>
        <v>0.62780487804878049</v>
      </c>
      <c r="F14" s="44">
        <f>J74</f>
        <v>0.87261904761904774</v>
      </c>
      <c r="G14" s="44">
        <f>K75</f>
        <v>5.5238095238095246E-2</v>
      </c>
    </row>
    <row r="15" spans="1:9">
      <c r="D15" s="42"/>
    </row>
    <row r="20" spans="1:12" s="11" customFormat="1" ht="15.75" thickBot="1">
      <c r="A20" s="10" t="s">
        <v>0</v>
      </c>
      <c r="B20" s="10" t="s">
        <v>15</v>
      </c>
      <c r="C20" s="10" t="s">
        <v>143</v>
      </c>
      <c r="D20" s="10" t="s">
        <v>144</v>
      </c>
      <c r="E20" s="10" t="s">
        <v>2</v>
      </c>
      <c r="F20" s="10" t="s">
        <v>14</v>
      </c>
      <c r="G20" s="10" t="s">
        <v>81</v>
      </c>
      <c r="H20" s="10" t="s">
        <v>204</v>
      </c>
      <c r="I20" s="10" t="s">
        <v>78</v>
      </c>
      <c r="J20" s="10" t="s">
        <v>79</v>
      </c>
      <c r="K20" s="10" t="s">
        <v>80</v>
      </c>
    </row>
    <row r="21" spans="1:12" s="11" customFormat="1" ht="60" customHeight="1" thickBot="1">
      <c r="A21" s="27" t="s">
        <v>34</v>
      </c>
      <c r="B21" s="28" t="s">
        <v>16</v>
      </c>
      <c r="C21" s="26"/>
      <c r="D21" s="25"/>
      <c r="E21" s="29">
        <f>IFERROR(AVERAGE(I22:I26),1)</f>
        <v>0.33</v>
      </c>
      <c r="F21" s="29">
        <f>IFERROR(AVERAGE(J22:J26),1)</f>
        <v>6.6000000000000003E-2</v>
      </c>
      <c r="G21" s="29">
        <f>IFERROR(AVERAGE(K22:K26),1)</f>
        <v>0.2</v>
      </c>
      <c r="I21" s="14"/>
      <c r="J21" s="14"/>
      <c r="K21" s="14"/>
    </row>
    <row r="22" spans="1:12" ht="60" customHeight="1" thickTop="1" thickBot="1">
      <c r="A22" s="21" t="s">
        <v>23</v>
      </c>
      <c r="B22" s="20" t="s">
        <v>28</v>
      </c>
      <c r="C22" s="104" t="s">
        <v>33</v>
      </c>
      <c r="D22" s="104" t="s">
        <v>145</v>
      </c>
      <c r="E22" s="32" t="s">
        <v>6</v>
      </c>
      <c r="F22" s="32" t="s">
        <v>46</v>
      </c>
      <c r="G22" s="32" t="s">
        <v>44</v>
      </c>
      <c r="H22" s="60"/>
      <c r="I22" s="3">
        <f>IF(E22=Values!$A$5,Values!$C$5,IF(E22=Values!$A$6,Values!$C$6,IF(E22=Values!$A$7,Values!$C$7,IF(E22=Values!$A$8,Values!$C$8,"N/A"))))</f>
        <v>0</v>
      </c>
      <c r="J22" s="3">
        <f>IF(F22=Values!$A$12,Values!$C$12,IF(F22=Values!$A$13,Values!$C$13,IF(F22=Values!$A$14,Values!$C$14,IF(F22=Values!$A$15,Values!$C$15,"INVALID"))))</f>
        <v>0.33</v>
      </c>
      <c r="K22" s="3">
        <f>IF(G22=Values!$A$19,Values!$C$19,IF(G22=Values!$A$20,Values!$C$20,IF(G22=Values!$A$21,Values!$C$21,IF(G22=Values!$A$22,Values!$C$22,"INVALID"))))</f>
        <v>1</v>
      </c>
      <c r="L22" s="7"/>
    </row>
    <row r="23" spans="1:12" ht="60" customHeight="1" thickTop="1" thickBot="1">
      <c r="A23" s="21" t="s">
        <v>24</v>
      </c>
      <c r="B23" s="20" t="s">
        <v>29</v>
      </c>
      <c r="C23" s="104"/>
      <c r="D23" s="104"/>
      <c r="E23" s="32" t="s">
        <v>6</v>
      </c>
      <c r="F23" s="32" t="s">
        <v>10</v>
      </c>
      <c r="G23" s="32" t="s">
        <v>18</v>
      </c>
      <c r="H23" s="60"/>
      <c r="I23" s="3">
        <f>IF(E23=Values!$A$5,Values!$C$5,IF(E23=Values!$A$6,Values!$C$6,IF(E23=Values!$A$7,Values!$C$7,IF(E23=Values!$A$8,Values!$C$8,"N/A"))))</f>
        <v>0</v>
      </c>
      <c r="J23" s="3">
        <f>IF(F23=Values!$A$12,Values!$C$12,IF(F23=Values!$A$13,Values!$C$13,IF(F23=Values!$A$14,Values!$C$14,IF(F23=Values!$A$15,Values!$C$15,"INVALID"))))</f>
        <v>0</v>
      </c>
      <c r="K23" s="3">
        <f>IF(G23=Values!$A$19,Values!$C$19,IF(G23=Values!$A$20,Values!$C$20,IF(G23=Values!$A$21,Values!$C$21,IF(G23=Values!$A$22,Values!$C$22,"INVALID"))))</f>
        <v>0</v>
      </c>
      <c r="L23" s="7"/>
    </row>
    <row r="24" spans="1:12" ht="60" customHeight="1" thickTop="1" thickBot="1">
      <c r="A24" s="21" t="s">
        <v>25</v>
      </c>
      <c r="B24" s="20" t="s">
        <v>30</v>
      </c>
      <c r="C24" s="104"/>
      <c r="D24" s="104"/>
      <c r="E24" s="32" t="s">
        <v>82</v>
      </c>
      <c r="F24" s="32" t="s">
        <v>10</v>
      </c>
      <c r="G24" s="32" t="s">
        <v>18</v>
      </c>
      <c r="H24" s="60"/>
      <c r="I24" s="3" t="str">
        <f>IF(E24=Values!$A$5,Values!$C$5,IF(E24=Values!$A$6,Values!$C$6,IF(E24=Values!$A$7,Values!$C$7,IF(E24=Values!$A$8,Values!$C$8,"N/A"))))</f>
        <v>N/A</v>
      </c>
      <c r="J24" s="3">
        <f>IF(F24=Values!$A$12,Values!$C$12,IF(F24=Values!$A$13,Values!$C$13,IF(F24=Values!$A$14,Values!$C$14,IF(F24=Values!$A$15,Values!$C$15,"INVALID"))))</f>
        <v>0</v>
      </c>
      <c r="K24" s="3">
        <f>IF(G24=Values!$A$19,Values!$C$19,IF(G24=Values!$A$20,Values!$C$20,IF(G24=Values!$A$21,Values!$C$21,IF(G24=Values!$A$22,Values!$C$22,"INVALID"))))</f>
        <v>0</v>
      </c>
      <c r="L24" s="7"/>
    </row>
    <row r="25" spans="1:12" ht="60" customHeight="1" thickTop="1" thickBot="1">
      <c r="A25" s="21" t="s">
        <v>26</v>
      </c>
      <c r="B25" s="20" t="s">
        <v>31</v>
      </c>
      <c r="C25" s="104"/>
      <c r="D25" s="104"/>
      <c r="E25" s="32" t="s">
        <v>8</v>
      </c>
      <c r="F25" s="32" t="s">
        <v>10</v>
      </c>
      <c r="G25" s="32" t="s">
        <v>18</v>
      </c>
      <c r="H25" s="60"/>
      <c r="I25" s="3">
        <f>IF(E25=Values!$A$5,Values!$C$5,IF(E25=Values!$A$6,Values!$C$6,IF(E25=Values!$A$7,Values!$C$7,IF(E25=Values!$A$8,Values!$C$8,"N/A"))))</f>
        <v>0.66</v>
      </c>
      <c r="J25" s="3">
        <f>IF(F25=Values!$A$12,Values!$C$12,IF(F25=Values!$A$13,Values!$C$13,IF(F25=Values!$A$14,Values!$C$14,IF(F25=Values!$A$15,Values!$C$15,"INVALID"))))</f>
        <v>0</v>
      </c>
      <c r="K25" s="3">
        <f>IF(G25=Values!$A$19,Values!$C$19,IF(G25=Values!$A$20,Values!$C$20,IF(G25=Values!$A$21,Values!$C$21,IF(G25=Values!$A$22,Values!$C$22,"INVALID"))))</f>
        <v>0</v>
      </c>
      <c r="L25" s="7"/>
    </row>
    <row r="26" spans="1:12" ht="60" customHeight="1" thickTop="1" thickBot="1">
      <c r="A26" s="21" t="s">
        <v>27</v>
      </c>
      <c r="B26" s="20" t="s">
        <v>32</v>
      </c>
      <c r="C26" s="104"/>
      <c r="D26" s="104"/>
      <c r="E26" s="32" t="s">
        <v>8</v>
      </c>
      <c r="F26" s="32" t="s">
        <v>10</v>
      </c>
      <c r="G26" s="32" t="s">
        <v>18</v>
      </c>
      <c r="H26" s="60"/>
      <c r="I26" s="3">
        <f>IF(E26=Values!$A$5,Values!$C$5,IF(E26=Values!$A$6,Values!$C$6,IF(E26=Values!$A$7,Values!$C$7,IF(E26=Values!$A$8,Values!$C$8,"N/A"))))</f>
        <v>0.66</v>
      </c>
      <c r="J26" s="3">
        <f>IF(F26=Values!$A$12,Values!$C$12,IF(F26=Values!$A$13,Values!$C$13,IF(F26=Values!$A$14,Values!$C$14,IF(F26=Values!$A$15,Values!$C$15,"INVALID"))))</f>
        <v>0</v>
      </c>
      <c r="K26" s="3">
        <f>IF(G26=Values!$A$19,Values!$C$19,IF(G26=Values!$A$20,Values!$C$20,IF(G26=Values!$A$21,Values!$C$21,IF(G26=Values!$A$22,Values!$C$22,"INVALID"))))</f>
        <v>0</v>
      </c>
      <c r="L26" s="7"/>
    </row>
    <row r="27" spans="1:12" ht="60" customHeight="1" thickTop="1" thickBot="1">
      <c r="A27" s="27" t="s">
        <v>37</v>
      </c>
      <c r="B27" s="28" t="s">
        <v>50</v>
      </c>
      <c r="C27" s="26"/>
      <c r="D27" s="25"/>
      <c r="E27" s="29">
        <f>IFERROR(AVERAGE(I28:I32),1)</f>
        <v>0.66</v>
      </c>
      <c r="F27" s="29">
        <f>IFERROR(AVERAGE(J28:J32),1)</f>
        <v>1</v>
      </c>
      <c r="G27" s="29">
        <f>IFERROR(AVERAGE(K28:K32),1)</f>
        <v>0</v>
      </c>
      <c r="H27" s="11"/>
      <c r="I27" s="3"/>
      <c r="J27" s="3"/>
      <c r="K27" s="3"/>
      <c r="L27" s="7"/>
    </row>
    <row r="28" spans="1:12" ht="60" customHeight="1" thickTop="1" thickBot="1">
      <c r="A28" s="21" t="s">
        <v>36</v>
      </c>
      <c r="B28" s="20" t="s">
        <v>47</v>
      </c>
      <c r="C28" s="104" t="s">
        <v>35</v>
      </c>
      <c r="D28" s="104" t="s">
        <v>146</v>
      </c>
      <c r="E28" s="32" t="s">
        <v>8</v>
      </c>
      <c r="F28" s="32" t="s">
        <v>17</v>
      </c>
      <c r="G28" s="32" t="s">
        <v>18</v>
      </c>
      <c r="H28" s="60"/>
      <c r="I28" s="3">
        <f>IF(E28=Values!$A$5,Values!$C$5,IF(E28=Values!$A$6,Values!$C$6,IF(E28=Values!$A$7,Values!$C$7,IF(E28=Values!$A$8,Values!$C$8,"N/A"))))</f>
        <v>0.66</v>
      </c>
      <c r="J28" s="3">
        <f>IF(F28=Values!$A$12,Values!$C$12,IF(F28=Values!$A$13,Values!$C$13,IF(F28=Values!$A$14,Values!$C$14,IF(F28=Values!$A$15,Values!$C$15,"INVALID"))))</f>
        <v>1</v>
      </c>
      <c r="K28" s="3">
        <f>IF(G28=Values!$A$19,Values!$C$19,IF(G28=Values!$A$20,Values!$C$20,IF(G28=Values!$A$21,Values!$C$21,IF(G28=Values!$A$22,Values!$C$22,"INVALID"))))</f>
        <v>0</v>
      </c>
      <c r="L28" s="7"/>
    </row>
    <row r="29" spans="1:12" ht="60" customHeight="1" thickTop="1" thickBot="1">
      <c r="A29" s="21" t="s">
        <v>38</v>
      </c>
      <c r="B29" s="20" t="s">
        <v>48</v>
      </c>
      <c r="C29" s="104"/>
      <c r="D29" s="104"/>
      <c r="E29" s="32" t="s">
        <v>8</v>
      </c>
      <c r="F29" s="32" t="s">
        <v>17</v>
      </c>
      <c r="G29" s="32" t="s">
        <v>18</v>
      </c>
      <c r="H29" s="60"/>
      <c r="I29" s="3">
        <f>IF(E29=Values!$A$5,Values!$C$5,IF(E29=Values!$A$6,Values!$C$6,IF(E29=Values!$A$7,Values!$C$7,IF(E29=Values!$A$8,Values!$C$8,"N/A"))))</f>
        <v>0.66</v>
      </c>
      <c r="J29" s="3">
        <f>IF(F29=Values!$A$12,Values!$C$12,IF(F29=Values!$A$13,Values!$C$13,IF(F29=Values!$A$14,Values!$C$14,IF(F29=Values!$A$15,Values!$C$15,"INVALID"))))</f>
        <v>1</v>
      </c>
      <c r="K29" s="3">
        <f>IF(G29=Values!$A$19,Values!$C$19,IF(G29=Values!$A$20,Values!$C$20,IF(G29=Values!$A$21,Values!$C$21,IF(G29=Values!$A$22,Values!$C$22,"INVALID"))))</f>
        <v>0</v>
      </c>
      <c r="L29" s="7"/>
    </row>
    <row r="30" spans="1:12" ht="60" customHeight="1" thickTop="1" thickBot="1">
      <c r="A30" s="21" t="s">
        <v>39</v>
      </c>
      <c r="B30" s="20" t="s">
        <v>49</v>
      </c>
      <c r="C30" s="104"/>
      <c r="D30" s="104"/>
      <c r="E30" s="32" t="s">
        <v>8</v>
      </c>
      <c r="F30" s="32" t="s">
        <v>17</v>
      </c>
      <c r="G30" s="32" t="s">
        <v>18</v>
      </c>
      <c r="H30" s="60"/>
      <c r="I30" s="3">
        <f>IF(E30=Values!$A$5,Values!$C$5,IF(E30=Values!$A$6,Values!$C$6,IF(E30=Values!$A$7,Values!$C$7,IF(E30=Values!$A$8,Values!$C$8,"N/A"))))</f>
        <v>0.66</v>
      </c>
      <c r="J30" s="3">
        <f>IF(F30=Values!$A$12,Values!$C$12,IF(F30=Values!$A$13,Values!$C$13,IF(F30=Values!$A$14,Values!$C$14,IF(F30=Values!$A$15,Values!$C$15,"INVALID"))))</f>
        <v>1</v>
      </c>
      <c r="K30" s="3">
        <f>IF(G30=Values!$A$19,Values!$C$19,IF(G30=Values!$A$20,Values!$C$20,IF(G30=Values!$A$21,Values!$C$21,IF(G30=Values!$A$22,Values!$C$22,"INVALID"))))</f>
        <v>0</v>
      </c>
      <c r="L30" s="7"/>
    </row>
    <row r="31" spans="1:12" ht="60" customHeight="1" thickTop="1" thickBot="1">
      <c r="A31" s="21" t="s">
        <v>40</v>
      </c>
      <c r="B31" s="20" t="s">
        <v>51</v>
      </c>
      <c r="C31" s="104"/>
      <c r="D31" s="104"/>
      <c r="E31" s="32" t="s">
        <v>8</v>
      </c>
      <c r="F31" s="32" t="s">
        <v>17</v>
      </c>
      <c r="G31" s="32" t="s">
        <v>18</v>
      </c>
      <c r="H31" s="60"/>
      <c r="I31" s="3">
        <f>IF(E31=Values!$A$5,Values!$C$5,IF(E31=Values!$A$6,Values!$C$6,IF(E31=Values!$A$7,Values!$C$7,IF(E31=Values!$A$8,Values!$C$8,"N/A"))))</f>
        <v>0.66</v>
      </c>
      <c r="J31" s="3">
        <f>IF(F31=Values!$A$12,Values!$C$12,IF(F31=Values!$A$13,Values!$C$13,IF(F31=Values!$A$14,Values!$C$14,IF(F31=Values!$A$15,Values!$C$15,"INVALID"))))</f>
        <v>1</v>
      </c>
      <c r="K31" s="3">
        <f>IF(G31=Values!$A$19,Values!$C$19,IF(G31=Values!$A$20,Values!$C$20,IF(G31=Values!$A$21,Values!$C$21,IF(G31=Values!$A$22,Values!$C$22,"INVALID"))))</f>
        <v>0</v>
      </c>
      <c r="L31" s="7"/>
    </row>
    <row r="32" spans="1:12" ht="60" customHeight="1" thickTop="1" thickBot="1">
      <c r="A32" s="21" t="s">
        <v>41</v>
      </c>
      <c r="B32" s="20" t="s">
        <v>52</v>
      </c>
      <c r="C32" s="104"/>
      <c r="D32" s="104"/>
      <c r="E32" s="32" t="s">
        <v>8</v>
      </c>
      <c r="F32" s="32" t="s">
        <v>17</v>
      </c>
      <c r="G32" s="32" t="s">
        <v>18</v>
      </c>
      <c r="H32" s="60"/>
      <c r="I32" s="3">
        <f>IF(E32=Values!$A$5,Values!$C$5,IF(E32=Values!$A$6,Values!$C$6,IF(E32=Values!$A$7,Values!$C$7,IF(E32=Values!$A$8,Values!$C$8,"N/A"))))</f>
        <v>0.66</v>
      </c>
      <c r="J32" s="3">
        <f>IF(F32=Values!$A$12,Values!$C$12,IF(F32=Values!$A$13,Values!$C$13,IF(F32=Values!$A$14,Values!$C$14,IF(F32=Values!$A$15,Values!$C$15,"INVALID"))))</f>
        <v>1</v>
      </c>
      <c r="K32" s="3">
        <f>IF(G32=Values!$A$19,Values!$C$19,IF(G32=Values!$A$20,Values!$C$20,IF(G32=Values!$A$21,Values!$C$21,IF(G32=Values!$A$22,Values!$C$22,"INVALID"))))</f>
        <v>0</v>
      </c>
      <c r="L32" s="7"/>
    </row>
    <row r="33" spans="1:12" ht="60" customHeight="1" thickTop="1" thickBot="1">
      <c r="A33" s="27" t="s">
        <v>53</v>
      </c>
      <c r="B33" s="28" t="s">
        <v>54</v>
      </c>
      <c r="C33" s="26"/>
      <c r="D33" s="25"/>
      <c r="E33" s="29">
        <f>IFERROR(AVERAGE(I34:I37),1)</f>
        <v>0.66</v>
      </c>
      <c r="F33" s="29">
        <f>IFERROR(AVERAGE(J34:J37),1)</f>
        <v>1</v>
      </c>
      <c r="G33" s="29">
        <f>IFERROR(AVERAGE(K34:K37),1)</f>
        <v>0</v>
      </c>
      <c r="H33" s="11"/>
      <c r="I33" s="3"/>
      <c r="J33" s="3"/>
      <c r="K33" s="3"/>
      <c r="L33" s="7"/>
    </row>
    <row r="34" spans="1:12" ht="60" customHeight="1" thickTop="1" thickBot="1">
      <c r="A34" s="21" t="s">
        <v>56</v>
      </c>
      <c r="B34" s="20" t="s">
        <v>57</v>
      </c>
      <c r="C34" s="105" t="s">
        <v>55</v>
      </c>
      <c r="D34" s="104" t="s">
        <v>336</v>
      </c>
      <c r="E34" s="32" t="s">
        <v>8</v>
      </c>
      <c r="F34" s="32" t="s">
        <v>17</v>
      </c>
      <c r="G34" s="32" t="s">
        <v>18</v>
      </c>
      <c r="H34" s="60"/>
      <c r="I34" s="3">
        <f>IF(E34=Values!$A$5,Values!$C$5,IF(E34=Values!$A$6,Values!$C$6,IF(E34=Values!$A$7,Values!$C$7,IF(E34=Values!$A$8,Values!$C$8,"N/A"))))</f>
        <v>0.66</v>
      </c>
      <c r="J34" s="3">
        <f>IF(F34=Values!$A$12,Values!$C$12,IF(F34=Values!$A$13,Values!$C$13,IF(F34=Values!$A$14,Values!$C$14,IF(F34=Values!$A$15,Values!$C$15,"INVALID"))))</f>
        <v>1</v>
      </c>
      <c r="K34" s="3">
        <f>IF(G34=Values!$A$19,Values!$C$19,IF(G34=Values!$A$20,Values!$C$20,IF(G34=Values!$A$21,Values!$C$21,IF(G34=Values!$A$22,Values!$C$22,"INVALID"))))</f>
        <v>0</v>
      </c>
      <c r="L34" s="7"/>
    </row>
    <row r="35" spans="1:12" ht="60" customHeight="1" thickTop="1" thickBot="1">
      <c r="A35" s="21" t="s">
        <v>61</v>
      </c>
      <c r="B35" s="20" t="s">
        <v>58</v>
      </c>
      <c r="C35" s="105"/>
      <c r="D35" s="104"/>
      <c r="E35" s="32" t="s">
        <v>8</v>
      </c>
      <c r="F35" s="32" t="s">
        <v>17</v>
      </c>
      <c r="G35" s="32" t="s">
        <v>18</v>
      </c>
      <c r="H35" s="60"/>
      <c r="I35" s="3">
        <f>IF(E35=Values!$A$5,Values!$C$5,IF(E35=Values!$A$6,Values!$C$6,IF(E35=Values!$A$7,Values!$C$7,IF(E35=Values!$A$8,Values!$C$8,"N/A"))))</f>
        <v>0.66</v>
      </c>
      <c r="J35" s="3">
        <f>IF(F35=Values!$A$12,Values!$C$12,IF(F35=Values!$A$13,Values!$C$13,IF(F35=Values!$A$14,Values!$C$14,IF(F35=Values!$A$15,Values!$C$15,"INVALID"))))</f>
        <v>1</v>
      </c>
      <c r="K35" s="3">
        <f>IF(G35=Values!$A$19,Values!$C$19,IF(G35=Values!$A$20,Values!$C$20,IF(G35=Values!$A$21,Values!$C$21,IF(G35=Values!$A$22,Values!$C$22,"INVALID"))))</f>
        <v>0</v>
      </c>
      <c r="L35" s="7"/>
    </row>
    <row r="36" spans="1:12" ht="60" customHeight="1" thickTop="1" thickBot="1">
      <c r="A36" s="21" t="s">
        <v>62</v>
      </c>
      <c r="B36" s="20" t="s">
        <v>59</v>
      </c>
      <c r="C36" s="105"/>
      <c r="D36" s="104"/>
      <c r="E36" s="32" t="s">
        <v>8</v>
      </c>
      <c r="F36" s="32" t="s">
        <v>17</v>
      </c>
      <c r="G36" s="32" t="s">
        <v>18</v>
      </c>
      <c r="H36" s="60"/>
      <c r="I36" s="3">
        <f>IF(E36=Values!$A$5,Values!$C$5,IF(E36=Values!$A$6,Values!$C$6,IF(E36=Values!$A$7,Values!$C$7,IF(E36=Values!$A$8,Values!$C$8,"N/A"))))</f>
        <v>0.66</v>
      </c>
      <c r="J36" s="3">
        <f>IF(F36=Values!$A$12,Values!$C$12,IF(F36=Values!$A$13,Values!$C$13,IF(F36=Values!$A$14,Values!$C$14,IF(F36=Values!$A$15,Values!$C$15,"INVALID"))))</f>
        <v>1</v>
      </c>
      <c r="K36" s="3">
        <f>IF(G36=Values!$A$19,Values!$C$19,IF(G36=Values!$A$20,Values!$C$20,IF(G36=Values!$A$21,Values!$C$21,IF(G36=Values!$A$22,Values!$C$22,"INVALID"))))</f>
        <v>0</v>
      </c>
      <c r="L36" s="7"/>
    </row>
    <row r="37" spans="1:12" ht="60" customHeight="1" thickTop="1" thickBot="1">
      <c r="A37" s="21" t="s">
        <v>63</v>
      </c>
      <c r="B37" s="20" t="s">
        <v>60</v>
      </c>
      <c r="C37" s="105"/>
      <c r="D37" s="104"/>
      <c r="E37" s="32" t="s">
        <v>8</v>
      </c>
      <c r="F37" s="32" t="s">
        <v>17</v>
      </c>
      <c r="G37" s="32" t="s">
        <v>18</v>
      </c>
      <c r="H37" s="60"/>
      <c r="I37" s="3">
        <f>IF(E37=Values!$A$5,Values!$C$5,IF(E37=Values!$A$6,Values!$C$6,IF(E37=Values!$A$7,Values!$C$7,IF(E37=Values!$A$8,Values!$C$8,"N/A"))))</f>
        <v>0.66</v>
      </c>
      <c r="J37" s="3">
        <f>IF(F37=Values!$A$12,Values!$C$12,IF(F37=Values!$A$13,Values!$C$13,IF(F37=Values!$A$14,Values!$C$14,IF(F37=Values!$A$15,Values!$C$15,"INVALID"))))</f>
        <v>1</v>
      </c>
      <c r="K37" s="3">
        <f>IF(G37=Values!$A$19,Values!$C$19,IF(G37=Values!$A$20,Values!$C$20,IF(G37=Values!$A$21,Values!$C$21,IF(G37=Values!$A$22,Values!$C$22,"INVALID"))))</f>
        <v>0</v>
      </c>
      <c r="L37" s="7"/>
    </row>
    <row r="38" spans="1:12" ht="60" customHeight="1" thickTop="1" thickBot="1">
      <c r="A38" s="27" t="s">
        <v>64</v>
      </c>
      <c r="B38" s="28" t="s">
        <v>65</v>
      </c>
      <c r="C38" s="26"/>
      <c r="D38" s="25"/>
      <c r="E38" s="29">
        <f>IFERROR(AVERAGE(I39:I43),1)</f>
        <v>0.66</v>
      </c>
      <c r="F38" s="29">
        <f>IFERROR(AVERAGE(J39:J43),1)</f>
        <v>1</v>
      </c>
      <c r="G38" s="29">
        <f>IFERROR(AVERAGE(K39:K43),1)</f>
        <v>0</v>
      </c>
      <c r="H38" s="11"/>
      <c r="I38" s="3"/>
      <c r="J38" s="3"/>
      <c r="K38" s="3"/>
      <c r="L38" s="7"/>
    </row>
    <row r="39" spans="1:12" ht="60" customHeight="1" thickTop="1" thickBot="1">
      <c r="A39" s="21" t="s">
        <v>71</v>
      </c>
      <c r="B39" s="20" t="s">
        <v>66</v>
      </c>
      <c r="C39" s="109" t="s">
        <v>76</v>
      </c>
      <c r="D39" s="107" t="s">
        <v>335</v>
      </c>
      <c r="E39" s="32" t="s">
        <v>8</v>
      </c>
      <c r="F39" s="32" t="s">
        <v>17</v>
      </c>
      <c r="G39" s="32" t="s">
        <v>18</v>
      </c>
      <c r="H39" s="60"/>
      <c r="I39" s="3">
        <f>IF(E39=Values!$A$5,Values!$C$5,IF(E39=Values!$A$6,Values!$C$6,IF(E39=Values!$A$7,Values!$C$7,IF(E39=Values!$A$8,Values!$C$8,"N/A"))))</f>
        <v>0.66</v>
      </c>
      <c r="J39" s="3">
        <f>IF(F39=Values!$A$12,Values!$C$12,IF(F39=Values!$A$13,Values!$C$13,IF(F39=Values!$A$14,Values!$C$14,IF(F39=Values!$A$15,Values!$C$15,"INVALID"))))</f>
        <v>1</v>
      </c>
      <c r="K39" s="3">
        <f>IF(G39=Values!$A$19,Values!$C$19,IF(G39=Values!$A$20,Values!$C$20,IF(G39=Values!$A$21,Values!$C$21,IF(G39=Values!$A$22,Values!$C$22,"INVALID"))))</f>
        <v>0</v>
      </c>
      <c r="L39" s="7"/>
    </row>
    <row r="40" spans="1:12" ht="60" customHeight="1" thickTop="1" thickBot="1">
      <c r="A40" s="21" t="s">
        <v>72</v>
      </c>
      <c r="B40" s="20" t="s">
        <v>67</v>
      </c>
      <c r="C40" s="110"/>
      <c r="D40" s="105"/>
      <c r="E40" s="32" t="s">
        <v>8</v>
      </c>
      <c r="F40" s="32" t="s">
        <v>17</v>
      </c>
      <c r="G40" s="32" t="s">
        <v>18</v>
      </c>
      <c r="H40" s="60"/>
      <c r="I40" s="3">
        <f>IF(E40=Values!$A$5,Values!$C$5,IF(E40=Values!$A$6,Values!$C$6,IF(E40=Values!$A$7,Values!$C$7,IF(E40=Values!$A$8,Values!$C$8,"N/A"))))</f>
        <v>0.66</v>
      </c>
      <c r="J40" s="3">
        <f>IF(F40=Values!$A$12,Values!$C$12,IF(F40=Values!$A$13,Values!$C$13,IF(F40=Values!$A$14,Values!$C$14,IF(F40=Values!$A$15,Values!$C$15,"INVALID"))))</f>
        <v>1</v>
      </c>
      <c r="K40" s="3">
        <f>IF(G40=Values!$A$19,Values!$C$19,IF(G40=Values!$A$20,Values!$C$20,IF(G40=Values!$A$21,Values!$C$21,IF(G40=Values!$A$22,Values!$C$22,"INVALID"))))</f>
        <v>0</v>
      </c>
      <c r="L40" s="7"/>
    </row>
    <row r="41" spans="1:12" ht="60" customHeight="1" thickTop="1" thickBot="1">
      <c r="A41" s="21" t="s">
        <v>73</v>
      </c>
      <c r="B41" s="20" t="s">
        <v>68</v>
      </c>
      <c r="C41" s="110"/>
      <c r="D41" s="105"/>
      <c r="E41" s="32" t="s">
        <v>8</v>
      </c>
      <c r="F41" s="32" t="s">
        <v>17</v>
      </c>
      <c r="G41" s="32" t="s">
        <v>18</v>
      </c>
      <c r="H41" s="60"/>
      <c r="I41" s="3">
        <f>IF(E41=Values!$A$5,Values!$C$5,IF(E41=Values!$A$6,Values!$C$6,IF(E41=Values!$A$7,Values!$C$7,IF(E41=Values!$A$8,Values!$C$8,"N/A"))))</f>
        <v>0.66</v>
      </c>
      <c r="J41" s="3">
        <f>IF(F41=Values!$A$12,Values!$C$12,IF(F41=Values!$A$13,Values!$C$13,IF(F41=Values!$A$14,Values!$C$14,IF(F41=Values!$A$15,Values!$C$15,"INVALID"))))</f>
        <v>1</v>
      </c>
      <c r="K41" s="3">
        <f>IF(G41=Values!$A$19,Values!$C$19,IF(G41=Values!$A$20,Values!$C$20,IF(G41=Values!$A$21,Values!$C$21,IF(G41=Values!$A$22,Values!$C$22,"INVALID"))))</f>
        <v>0</v>
      </c>
      <c r="L41" s="7"/>
    </row>
    <row r="42" spans="1:12" ht="60" customHeight="1" thickTop="1" thickBot="1">
      <c r="A42" s="21" t="s">
        <v>74</v>
      </c>
      <c r="B42" s="20" t="s">
        <v>69</v>
      </c>
      <c r="C42" s="110"/>
      <c r="D42" s="105"/>
      <c r="E42" s="32" t="s">
        <v>8</v>
      </c>
      <c r="F42" s="32" t="s">
        <v>17</v>
      </c>
      <c r="G42" s="32" t="s">
        <v>18</v>
      </c>
      <c r="H42" s="60"/>
      <c r="I42" s="3">
        <f>IF(E42=Values!$A$5,Values!$C$5,IF(E42=Values!$A$6,Values!$C$6,IF(E42=Values!$A$7,Values!$C$7,IF(E42=Values!$A$8,Values!$C$8,"N/A"))))</f>
        <v>0.66</v>
      </c>
      <c r="J42" s="3">
        <f>IF(F42=Values!$A$12,Values!$C$12,IF(F42=Values!$A$13,Values!$C$13,IF(F42=Values!$A$14,Values!$C$14,IF(F42=Values!$A$15,Values!$C$15,"INVALID"))))</f>
        <v>1</v>
      </c>
      <c r="K42" s="3">
        <f>IF(G42=Values!$A$19,Values!$C$19,IF(G42=Values!$A$20,Values!$C$20,IF(G42=Values!$A$21,Values!$C$21,IF(G42=Values!$A$22,Values!$C$22,"INVALID"))))</f>
        <v>0</v>
      </c>
      <c r="L42" s="7"/>
    </row>
    <row r="43" spans="1:12" ht="60" customHeight="1" thickTop="1" thickBot="1">
      <c r="A43" s="21" t="s">
        <v>75</v>
      </c>
      <c r="B43" s="20" t="s">
        <v>70</v>
      </c>
      <c r="C43" s="111"/>
      <c r="D43" s="105"/>
      <c r="E43" s="32" t="s">
        <v>8</v>
      </c>
      <c r="F43" s="32" t="s">
        <v>17</v>
      </c>
      <c r="G43" s="32" t="s">
        <v>18</v>
      </c>
      <c r="H43" s="60"/>
      <c r="I43" s="3">
        <f>IF(E43=Values!$A$5,Values!$C$5,IF(E43=Values!$A$6,Values!$C$6,IF(E43=Values!$A$7,Values!$C$7,IF(E43=Values!$A$8,Values!$C$8,"N/A"))))</f>
        <v>0.66</v>
      </c>
      <c r="J43" s="3">
        <f>IF(F43=Values!$A$12,Values!$C$12,IF(F43=Values!$A$13,Values!$C$13,IF(F43=Values!$A$14,Values!$C$14,IF(F43=Values!$A$15,Values!$C$15,"INVALID"))))</f>
        <v>1</v>
      </c>
      <c r="K43" s="3">
        <f>IF(G43=Values!$A$19,Values!$C$19,IF(G43=Values!$A$20,Values!$C$20,IF(G43=Values!$A$21,Values!$C$21,IF(G43=Values!$A$22,Values!$C$22,"INVALID"))))</f>
        <v>0</v>
      </c>
      <c r="L43" s="7"/>
    </row>
    <row r="44" spans="1:12" ht="60" customHeight="1" thickBot="1">
      <c r="A44" s="27" t="s">
        <v>85</v>
      </c>
      <c r="B44" s="28" t="s">
        <v>84</v>
      </c>
      <c r="C44" s="26"/>
      <c r="D44" s="25"/>
      <c r="E44" s="29">
        <f>IFERROR(AVERAGE(I45:I50),1)</f>
        <v>0.66</v>
      </c>
      <c r="F44" s="29">
        <f>IFERROR(AVERAGE(J45:J50),1)</f>
        <v>0.94333333333333336</v>
      </c>
      <c r="G44" s="29">
        <f>IFERROR(AVERAGE(K45:K50),1)</f>
        <v>0.11</v>
      </c>
      <c r="H44" s="11"/>
      <c r="I44" s="3"/>
      <c r="J44" s="3"/>
      <c r="K44" s="3"/>
      <c r="L44" s="7"/>
    </row>
    <row r="45" spans="1:12" ht="60" customHeight="1" thickTop="1" thickBot="1">
      <c r="A45" s="21" t="s">
        <v>86</v>
      </c>
      <c r="B45" s="20" t="s">
        <v>92</v>
      </c>
      <c r="C45" s="107" t="s">
        <v>98</v>
      </c>
      <c r="D45" s="108" t="s">
        <v>334</v>
      </c>
      <c r="E45" s="32" t="s">
        <v>8</v>
      </c>
      <c r="F45" s="32" t="s">
        <v>17</v>
      </c>
      <c r="G45" s="32" t="s">
        <v>18</v>
      </c>
      <c r="H45" s="60"/>
      <c r="I45" s="3">
        <f>IF(E45=Values!$A$5,Values!$C$5,IF(E45=Values!$A$6,Values!$C$6,IF(E45=Values!$A$7,Values!$C$7,IF(E45=Values!$A$8,Values!$C$8,"N/A"))))</f>
        <v>0.66</v>
      </c>
      <c r="J45" s="3">
        <f>IF(F45=Values!$A$12,Values!$C$12,IF(F45=Values!$A$13,Values!$C$13,IF(F45=Values!$A$14,Values!$C$14,IF(F45=Values!$A$15,Values!$C$15,"INVALID"))))</f>
        <v>1</v>
      </c>
      <c r="K45" s="3">
        <f>IF(G45=Values!$A$19,Values!$C$19,IF(G45=Values!$A$20,Values!$C$20,IF(G45=Values!$A$21,Values!$C$21,IF(G45=Values!$A$22,Values!$C$22,"INVALID"))))</f>
        <v>0</v>
      </c>
      <c r="L45" s="7"/>
    </row>
    <row r="46" spans="1:12" ht="60" customHeight="1" thickTop="1" thickBot="1">
      <c r="A46" s="21" t="s">
        <v>87</v>
      </c>
      <c r="B46" s="20" t="s">
        <v>93</v>
      </c>
      <c r="C46" s="105"/>
      <c r="D46" s="104"/>
      <c r="E46" s="32" t="s">
        <v>8</v>
      </c>
      <c r="F46" s="32" t="s">
        <v>42</v>
      </c>
      <c r="G46" s="32" t="s">
        <v>45</v>
      </c>
      <c r="H46" s="60"/>
      <c r="I46" s="3">
        <f>IF(E46=Values!$A$5,Values!$C$5,IF(E46=Values!$A$6,Values!$C$6,IF(E46=Values!$A$7,Values!$C$7,IF(E46=Values!$A$8,Values!$C$8,"N/A"))))</f>
        <v>0.66</v>
      </c>
      <c r="J46" s="3">
        <f>IF(F46=Values!$A$12,Values!$C$12,IF(F46=Values!$A$13,Values!$C$13,IF(F46=Values!$A$14,Values!$C$14,IF(F46=Values!$A$15,Values!$C$15,"INVALID"))))</f>
        <v>0.66</v>
      </c>
      <c r="K46" s="3">
        <f>IF(G46=Values!$A$19,Values!$C$19,IF(G46=Values!$A$20,Values!$C$20,IF(G46=Values!$A$21,Values!$C$21,IF(G46=Values!$A$22,Values!$C$22,"INVALID"))))</f>
        <v>0.66</v>
      </c>
      <c r="L46" s="7"/>
    </row>
    <row r="47" spans="1:12" ht="60" customHeight="1" thickTop="1" thickBot="1">
      <c r="A47" s="21" t="s">
        <v>88</v>
      </c>
      <c r="B47" s="20" t="s">
        <v>94</v>
      </c>
      <c r="C47" s="105"/>
      <c r="D47" s="104"/>
      <c r="E47" s="32" t="s">
        <v>8</v>
      </c>
      <c r="F47" s="32" t="s">
        <v>17</v>
      </c>
      <c r="G47" s="32" t="s">
        <v>18</v>
      </c>
      <c r="H47" s="60"/>
      <c r="I47" s="3">
        <f>IF(E47=Values!$A$5,Values!$C$5,IF(E47=Values!$A$6,Values!$C$6,IF(E47=Values!$A$7,Values!$C$7,IF(E47=Values!$A$8,Values!$C$8,"N/A"))))</f>
        <v>0.66</v>
      </c>
      <c r="J47" s="3">
        <f>IF(F47=Values!$A$12,Values!$C$12,IF(F47=Values!$A$13,Values!$C$13,IF(F47=Values!$A$14,Values!$C$14,IF(F47=Values!$A$15,Values!$C$15,"INVALID"))))</f>
        <v>1</v>
      </c>
      <c r="K47" s="3">
        <f>IF(G47=Values!$A$19,Values!$C$19,IF(G47=Values!$A$20,Values!$C$20,IF(G47=Values!$A$21,Values!$C$21,IF(G47=Values!$A$22,Values!$C$22,"INVALID"))))</f>
        <v>0</v>
      </c>
      <c r="L47" s="7"/>
    </row>
    <row r="48" spans="1:12" ht="60" customHeight="1" thickTop="1" thickBot="1">
      <c r="A48" s="21" t="s">
        <v>89</v>
      </c>
      <c r="B48" s="20" t="s">
        <v>95</v>
      </c>
      <c r="C48" s="105"/>
      <c r="D48" s="104"/>
      <c r="E48" s="32" t="s">
        <v>8</v>
      </c>
      <c r="F48" s="32" t="s">
        <v>17</v>
      </c>
      <c r="G48" s="32" t="s">
        <v>18</v>
      </c>
      <c r="H48" s="60"/>
      <c r="I48" s="3">
        <f>IF(E48=Values!$A$5,Values!$C$5,IF(E48=Values!$A$6,Values!$C$6,IF(E48=Values!$A$7,Values!$C$7,IF(E48=Values!$A$8,Values!$C$8,"N/A"))))</f>
        <v>0.66</v>
      </c>
      <c r="J48" s="3">
        <f>IF(F48=Values!$A$12,Values!$C$12,IF(F48=Values!$A$13,Values!$C$13,IF(F48=Values!$A$14,Values!$C$14,IF(F48=Values!$A$15,Values!$C$15,"INVALID"))))</f>
        <v>1</v>
      </c>
      <c r="K48" s="3">
        <f>IF(G48=Values!$A$19,Values!$C$19,IF(G48=Values!$A$20,Values!$C$20,IF(G48=Values!$A$21,Values!$C$21,IF(G48=Values!$A$22,Values!$C$22,"INVALID"))))</f>
        <v>0</v>
      </c>
      <c r="L48" s="7"/>
    </row>
    <row r="49" spans="1:12" ht="60" customHeight="1" thickTop="1" thickBot="1">
      <c r="A49" s="21" t="s">
        <v>90</v>
      </c>
      <c r="B49" s="20" t="s">
        <v>96</v>
      </c>
      <c r="C49" s="105"/>
      <c r="D49" s="104"/>
      <c r="E49" s="32" t="s">
        <v>8</v>
      </c>
      <c r="F49" s="32" t="s">
        <v>17</v>
      </c>
      <c r="G49" s="32" t="s">
        <v>18</v>
      </c>
      <c r="H49" s="60"/>
      <c r="I49" s="3">
        <f>IF(E49=Values!$A$5,Values!$C$5,IF(E49=Values!$A$6,Values!$C$6,IF(E49=Values!$A$7,Values!$C$7,IF(E49=Values!$A$8,Values!$C$8,"N/A"))))</f>
        <v>0.66</v>
      </c>
      <c r="J49" s="3">
        <f>IF(F49=Values!$A$12,Values!$C$12,IF(F49=Values!$A$13,Values!$C$13,IF(F49=Values!$A$14,Values!$C$14,IF(F49=Values!$A$15,Values!$C$15,"INVALID"))))</f>
        <v>1</v>
      </c>
      <c r="K49" s="3">
        <f>IF(G49=Values!$A$19,Values!$C$19,IF(G49=Values!$A$20,Values!$C$20,IF(G49=Values!$A$21,Values!$C$21,IF(G49=Values!$A$22,Values!$C$22,"INVALID"))))</f>
        <v>0</v>
      </c>
      <c r="L49" s="7"/>
    </row>
    <row r="50" spans="1:12" ht="46.5" thickTop="1" thickBot="1">
      <c r="A50" s="21" t="s">
        <v>91</v>
      </c>
      <c r="B50" s="20" t="s">
        <v>97</v>
      </c>
      <c r="C50" s="105"/>
      <c r="D50" s="104"/>
      <c r="E50" s="32" t="s">
        <v>8</v>
      </c>
      <c r="F50" s="32" t="s">
        <v>17</v>
      </c>
      <c r="G50" s="32" t="s">
        <v>18</v>
      </c>
      <c r="H50" s="60"/>
      <c r="I50" s="3">
        <f>IF(E50=Values!$A$5,Values!$C$5,IF(E50=Values!$A$6,Values!$C$6,IF(E50=Values!$A$7,Values!$C$7,IF(E50=Values!$A$8,Values!$C$8,"N/A"))))</f>
        <v>0.66</v>
      </c>
      <c r="J50" s="3">
        <f>IF(F50=Values!$A$12,Values!$C$12,IF(F50=Values!$A$13,Values!$C$13,IF(F50=Values!$A$14,Values!$C$14,IF(F50=Values!$A$15,Values!$C$15,"INVALID"))))</f>
        <v>1</v>
      </c>
      <c r="K50" s="3">
        <f>IF(G50=Values!$A$19,Values!$C$19,IF(G50=Values!$A$20,Values!$C$20,IF(G50=Values!$A$21,Values!$C$21,IF(G50=Values!$A$22,Values!$C$22,"INVALID"))))</f>
        <v>0</v>
      </c>
      <c r="L50" s="7"/>
    </row>
    <row r="51" spans="1:12" ht="60" customHeight="1" thickTop="1" thickBot="1">
      <c r="A51" s="27" t="s">
        <v>102</v>
      </c>
      <c r="B51" s="28" t="s">
        <v>101</v>
      </c>
      <c r="C51" s="26"/>
      <c r="D51" s="25"/>
      <c r="E51" s="29">
        <f>IFERROR(AVERAGE(I52:I57),1)</f>
        <v>0.66</v>
      </c>
      <c r="F51" s="29">
        <f>IFERROR(AVERAGE(J52:J57),1)</f>
        <v>0.94333333333333336</v>
      </c>
      <c r="G51" s="29">
        <f>IFERROR(AVERAGE(K52:K57),1)</f>
        <v>0.11</v>
      </c>
      <c r="H51" s="11"/>
      <c r="I51" s="3"/>
      <c r="J51" s="3"/>
      <c r="K51" s="3"/>
      <c r="L51" s="7"/>
    </row>
    <row r="52" spans="1:12" ht="198" customHeight="1" thickTop="1" thickBot="1">
      <c r="A52" s="21" t="s">
        <v>103</v>
      </c>
      <c r="B52" s="20" t="s">
        <v>112</v>
      </c>
      <c r="C52" s="107" t="s">
        <v>121</v>
      </c>
      <c r="D52" s="108" t="s">
        <v>333</v>
      </c>
      <c r="E52" s="32" t="s">
        <v>8</v>
      </c>
      <c r="F52" s="32" t="s">
        <v>17</v>
      </c>
      <c r="G52" s="32" t="s">
        <v>18</v>
      </c>
      <c r="H52" s="60"/>
      <c r="I52" s="3">
        <f>IF(E52=Values!$A$5,Values!$C$5,IF(E52=Values!$A$6,Values!$C$6,IF(E52=Values!$A$7,Values!$C$7,IF(E52=Values!$A$8,Values!$C$8,"N/A"))))</f>
        <v>0.66</v>
      </c>
      <c r="J52" s="3">
        <f>IF(F52=Values!$A$12,Values!$C$12,IF(F52=Values!$A$13,Values!$C$13,IF(F52=Values!$A$14,Values!$C$14,IF(F52=Values!$A$15,Values!$C$15,"INVALID"))))</f>
        <v>1</v>
      </c>
      <c r="K52" s="3">
        <f>IF(G52=Values!$A$19,Values!$C$19,IF(G52=Values!$A$20,Values!$C$20,IF(G52=Values!$A$21,Values!$C$21,IF(G52=Values!$A$22,Values!$C$22,"INVALID"))))</f>
        <v>0</v>
      </c>
      <c r="L52" s="7"/>
    </row>
    <row r="53" spans="1:12" ht="79.150000000000006" customHeight="1" thickTop="1" thickBot="1">
      <c r="A53" s="21" t="s">
        <v>104</v>
      </c>
      <c r="B53" s="20" t="s">
        <v>116</v>
      </c>
      <c r="C53" s="105"/>
      <c r="D53" s="104"/>
      <c r="E53" s="32" t="s">
        <v>8</v>
      </c>
      <c r="F53" s="32" t="s">
        <v>42</v>
      </c>
      <c r="G53" s="32" t="s">
        <v>45</v>
      </c>
      <c r="H53" s="60"/>
      <c r="I53" s="3">
        <f>IF(E53=Values!$A$5,Values!$C$5,IF(E53=Values!$A$6,Values!$C$6,IF(E53=Values!$A$7,Values!$C$7,IF(E53=Values!$A$8,Values!$C$8,"N/A"))))</f>
        <v>0.66</v>
      </c>
      <c r="J53" s="3">
        <f>IF(F53=Values!$A$12,Values!$C$12,IF(F53=Values!$A$13,Values!$C$13,IF(F53=Values!$A$14,Values!$C$14,IF(F53=Values!$A$15,Values!$C$15,"INVALID"))))</f>
        <v>0.66</v>
      </c>
      <c r="K53" s="3">
        <f>IF(G53=Values!$A$19,Values!$C$19,IF(G53=Values!$A$20,Values!$C$20,IF(G53=Values!$A$21,Values!$C$21,IF(G53=Values!$A$22,Values!$C$22,"INVALID"))))</f>
        <v>0.66</v>
      </c>
      <c r="L53" s="7"/>
    </row>
    <row r="54" spans="1:12" ht="62.25" customHeight="1" thickTop="1" thickBot="1">
      <c r="A54" s="21" t="s">
        <v>105</v>
      </c>
      <c r="B54" s="20" t="s">
        <v>113</v>
      </c>
      <c r="C54" s="105"/>
      <c r="D54" s="104"/>
      <c r="E54" s="32" t="s">
        <v>8</v>
      </c>
      <c r="F54" s="32" t="s">
        <v>17</v>
      </c>
      <c r="G54" s="32" t="s">
        <v>18</v>
      </c>
      <c r="H54" s="60"/>
      <c r="I54" s="3">
        <f>IF(E54=Values!$A$5,Values!$C$5,IF(E54=Values!$A$6,Values!$C$6,IF(E54=Values!$A$7,Values!$C$7,IF(E54=Values!$A$8,Values!$C$8,"N/A"))))</f>
        <v>0.66</v>
      </c>
      <c r="J54" s="3">
        <f>IF(F54=Values!$A$12,Values!$C$12,IF(F54=Values!$A$13,Values!$C$13,IF(F54=Values!$A$14,Values!$C$14,IF(F54=Values!$A$15,Values!$C$15,"INVALID"))))</f>
        <v>1</v>
      </c>
      <c r="K54" s="3">
        <f>IF(G54=Values!$A$19,Values!$C$19,IF(G54=Values!$A$20,Values!$C$20,IF(G54=Values!$A$21,Values!$C$21,IF(G54=Values!$A$22,Values!$C$22,"INVALID"))))</f>
        <v>0</v>
      </c>
      <c r="L54" s="7"/>
    </row>
    <row r="55" spans="1:12" ht="60" customHeight="1" thickTop="1" thickBot="1">
      <c r="A55" s="21" t="s">
        <v>106</v>
      </c>
      <c r="B55" s="20" t="s">
        <v>114</v>
      </c>
      <c r="C55" s="105"/>
      <c r="D55" s="104"/>
      <c r="E55" s="32" t="s">
        <v>8</v>
      </c>
      <c r="F55" s="32" t="s">
        <v>17</v>
      </c>
      <c r="G55" s="32" t="s">
        <v>18</v>
      </c>
      <c r="H55" s="60"/>
      <c r="I55" s="3">
        <f>IF(E55=Values!$A$5,Values!$C$5,IF(E55=Values!$A$6,Values!$C$6,IF(E55=Values!$A$7,Values!$C$7,IF(E55=Values!$A$8,Values!$C$8,"N/A"))))</f>
        <v>0.66</v>
      </c>
      <c r="J55" s="3">
        <f>IF(F55=Values!$A$12,Values!$C$12,IF(F55=Values!$A$13,Values!$C$13,IF(F55=Values!$A$14,Values!$C$14,IF(F55=Values!$A$15,Values!$C$15,"INVALID"))))</f>
        <v>1</v>
      </c>
      <c r="K55" s="3">
        <f>IF(G55=Values!$A$19,Values!$C$19,IF(G55=Values!$A$20,Values!$C$20,IF(G55=Values!$A$21,Values!$C$21,IF(G55=Values!$A$22,Values!$C$22,"INVALID"))))</f>
        <v>0</v>
      </c>
      <c r="L55" s="7"/>
    </row>
    <row r="56" spans="1:12" ht="55.5" customHeight="1" thickTop="1" thickBot="1">
      <c r="A56" s="21" t="s">
        <v>107</v>
      </c>
      <c r="B56" s="20" t="s">
        <v>115</v>
      </c>
      <c r="C56" s="105"/>
      <c r="D56" s="104"/>
      <c r="E56" s="32" t="s">
        <v>8</v>
      </c>
      <c r="F56" s="32" t="s">
        <v>17</v>
      </c>
      <c r="G56" s="32" t="s">
        <v>18</v>
      </c>
      <c r="H56" s="60"/>
      <c r="I56" s="3">
        <f>IF(E56=Values!$A$5,Values!$C$5,IF(E56=Values!$A$6,Values!$C$6,IF(E56=Values!$A$7,Values!$C$7,IF(E56=Values!$A$8,Values!$C$8,"N/A"))))</f>
        <v>0.66</v>
      </c>
      <c r="J56" s="3">
        <f>IF(F56=Values!$A$12,Values!$C$12,IF(F56=Values!$A$13,Values!$C$13,IF(F56=Values!$A$14,Values!$C$14,IF(F56=Values!$A$15,Values!$C$15,"INVALID"))))</f>
        <v>1</v>
      </c>
      <c r="K56" s="3">
        <f>IF(G56=Values!$A$19,Values!$C$19,IF(G56=Values!$A$20,Values!$C$20,IF(G56=Values!$A$21,Values!$C$21,IF(G56=Values!$A$22,Values!$C$22,"INVALID"))))</f>
        <v>0</v>
      </c>
      <c r="L56" s="7"/>
    </row>
    <row r="57" spans="1:12" ht="66" customHeight="1" thickTop="1" thickBot="1">
      <c r="A57" s="21" t="s">
        <v>108</v>
      </c>
      <c r="B57" s="20" t="s">
        <v>117</v>
      </c>
      <c r="C57" s="105"/>
      <c r="D57" s="104"/>
      <c r="E57" s="32" t="s">
        <v>8</v>
      </c>
      <c r="F57" s="32" t="s">
        <v>17</v>
      </c>
      <c r="G57" s="32" t="s">
        <v>18</v>
      </c>
      <c r="H57" s="60"/>
      <c r="I57" s="3">
        <f>IF(E57=Values!$A$5,Values!$C$5,IF(E57=Values!$A$6,Values!$C$6,IF(E57=Values!$A$7,Values!$C$7,IF(E57=Values!$A$8,Values!$C$8,"N/A"))))</f>
        <v>0.66</v>
      </c>
      <c r="J57" s="3">
        <f>IF(F57=Values!$A$12,Values!$C$12,IF(F57=Values!$A$13,Values!$C$13,IF(F57=Values!$A$14,Values!$C$14,IF(F57=Values!$A$15,Values!$C$15,"INVALID"))))</f>
        <v>1</v>
      </c>
      <c r="K57" s="3">
        <f>IF(G57=Values!$A$19,Values!$C$19,IF(G57=Values!$A$20,Values!$C$20,IF(G57=Values!$A$21,Values!$C$21,IF(G57=Values!$A$22,Values!$C$22,"INVALID"))))</f>
        <v>0</v>
      </c>
      <c r="L57" s="7"/>
    </row>
    <row r="58" spans="1:12" ht="55.15" customHeight="1" thickTop="1" thickBot="1">
      <c r="A58" s="21" t="s">
        <v>109</v>
      </c>
      <c r="B58" s="20" t="s">
        <v>118</v>
      </c>
      <c r="C58" s="105"/>
      <c r="D58" s="104"/>
      <c r="E58" s="32" t="s">
        <v>8</v>
      </c>
      <c r="F58" s="32" t="s">
        <v>17</v>
      </c>
      <c r="G58" s="32" t="s">
        <v>18</v>
      </c>
      <c r="H58" s="60"/>
      <c r="I58" s="3">
        <f>IF(E58=Values!$A$5,Values!$C$5,IF(E58=Values!$A$6,Values!$C$6,IF(E58=Values!$A$7,Values!$C$7,IF(E58=Values!$A$8,Values!$C$8,"N/A"))))</f>
        <v>0.66</v>
      </c>
      <c r="J58" s="3">
        <f>IF(F58=Values!$A$12,Values!$C$12,IF(F58=Values!$A$13,Values!$C$13,IF(F58=Values!$A$14,Values!$C$14,IF(F58=Values!$A$15,Values!$C$15,"INVALID"))))</f>
        <v>1</v>
      </c>
      <c r="K58" s="3">
        <f>IF(G58=Values!$A$19,Values!$C$19,IF(G58=Values!$A$20,Values!$C$20,IF(G58=Values!$A$21,Values!$C$21,IF(G58=Values!$A$22,Values!$C$22,"INVALID"))))</f>
        <v>0</v>
      </c>
      <c r="L58" s="7"/>
    </row>
    <row r="59" spans="1:12" ht="162" customHeight="1" thickTop="1" thickBot="1">
      <c r="A59" s="21" t="s">
        <v>110</v>
      </c>
      <c r="B59" s="20" t="s">
        <v>119</v>
      </c>
      <c r="C59" s="105"/>
      <c r="D59" s="104"/>
      <c r="E59" s="32" t="s">
        <v>8</v>
      </c>
      <c r="F59" s="32" t="s">
        <v>17</v>
      </c>
      <c r="G59" s="32" t="s">
        <v>18</v>
      </c>
      <c r="H59" s="60"/>
      <c r="I59" s="3">
        <f>IF(E59=Values!$A$5,Values!$C$5,IF(E59=Values!$A$6,Values!$C$6,IF(E59=Values!$A$7,Values!$C$7,IF(E59=Values!$A$8,Values!$C$8,"N/A"))))</f>
        <v>0.66</v>
      </c>
      <c r="J59" s="3">
        <f>IF(F59=Values!$A$12,Values!$C$12,IF(F59=Values!$A$13,Values!$C$13,IF(F59=Values!$A$14,Values!$C$14,IF(F59=Values!$A$15,Values!$C$15,"INVALID"))))</f>
        <v>1</v>
      </c>
      <c r="K59" s="3">
        <f>IF(G59=Values!$A$19,Values!$C$19,IF(G59=Values!$A$20,Values!$C$20,IF(G59=Values!$A$21,Values!$C$21,IF(G59=Values!$A$22,Values!$C$22,"INVALID"))))</f>
        <v>0</v>
      </c>
      <c r="L59" s="7"/>
    </row>
    <row r="60" spans="1:12" ht="40.5" customHeight="1" thickTop="1" thickBot="1">
      <c r="A60" s="21" t="s">
        <v>111</v>
      </c>
      <c r="B60" s="20" t="s">
        <v>120</v>
      </c>
      <c r="C60" s="105"/>
      <c r="D60" s="104"/>
      <c r="E60" s="32" t="s">
        <v>8</v>
      </c>
      <c r="F60" s="32" t="s">
        <v>17</v>
      </c>
      <c r="G60" s="32" t="s">
        <v>18</v>
      </c>
      <c r="H60" s="60"/>
      <c r="I60" s="3">
        <f>IF(E60=Values!$A$5,Values!$C$5,IF(E60=Values!$A$6,Values!$C$6,IF(E60=Values!$A$7,Values!$C$7,IF(E60=Values!$A$8,Values!$C$8,"N/A"))))</f>
        <v>0.66</v>
      </c>
      <c r="J60" s="3">
        <f>IF(F60=Values!$A$12,Values!$C$12,IF(F60=Values!$A$13,Values!$C$13,IF(F60=Values!$A$14,Values!$C$14,IF(F60=Values!$A$15,Values!$C$15,"INVALID"))))</f>
        <v>1</v>
      </c>
      <c r="K60" s="3">
        <f>IF(G60=Values!$A$19,Values!$C$19,IF(G60=Values!$A$20,Values!$C$20,IF(G60=Values!$A$21,Values!$C$21,IF(G60=Values!$A$22,Values!$C$22,"INVALID"))))</f>
        <v>0</v>
      </c>
      <c r="L60" s="7"/>
    </row>
    <row r="61" spans="1:12" ht="60" customHeight="1" thickTop="1" thickBot="1">
      <c r="A61" s="27" t="s">
        <v>123</v>
      </c>
      <c r="B61" s="28" t="s">
        <v>124</v>
      </c>
      <c r="C61" s="26"/>
      <c r="D61" s="25"/>
      <c r="E61" s="29">
        <f>IFERROR(AVERAGE(I62:I65),1)</f>
        <v>0.66</v>
      </c>
      <c r="F61" s="29">
        <f>IFERROR(AVERAGE(J62:J65),1)</f>
        <v>1</v>
      </c>
      <c r="G61" s="29">
        <f>IFERROR(AVERAGE(K62:K65),1)</f>
        <v>0</v>
      </c>
      <c r="H61" s="11"/>
      <c r="I61" s="3"/>
      <c r="J61" s="3"/>
      <c r="K61" s="3"/>
      <c r="L61" s="7"/>
    </row>
    <row r="62" spans="1:12" ht="60" customHeight="1" thickTop="1" thickBot="1">
      <c r="A62" s="21" t="s">
        <v>126</v>
      </c>
      <c r="B62" s="20" t="s">
        <v>130</v>
      </c>
      <c r="C62" s="105" t="s">
        <v>125</v>
      </c>
      <c r="D62" s="104" t="s">
        <v>332</v>
      </c>
      <c r="E62" s="32" t="s">
        <v>8</v>
      </c>
      <c r="F62" s="32" t="s">
        <v>17</v>
      </c>
      <c r="G62" s="32" t="s">
        <v>18</v>
      </c>
      <c r="H62" s="60"/>
      <c r="I62" s="3">
        <f>IF(E62=Values!$A$5,Values!$C$5,IF(E62=Values!$A$6,Values!$C$6,IF(E62=Values!$A$7,Values!$C$7,IF(E62=Values!$A$8,Values!$C$8,"N/A"))))</f>
        <v>0.66</v>
      </c>
      <c r="J62" s="3">
        <f>IF(F62=Values!$A$12,Values!$C$12,IF(F62=Values!$A$13,Values!$C$13,IF(F62=Values!$A$14,Values!$C$14,IF(F62=Values!$A$15,Values!$C$15,"INVALID"))))</f>
        <v>1</v>
      </c>
      <c r="K62" s="3">
        <f>IF(G62=Values!$A$19,Values!$C$19,IF(G62=Values!$A$20,Values!$C$20,IF(G62=Values!$A$21,Values!$C$21,IF(G62=Values!$A$22,Values!$C$22,"INVALID"))))</f>
        <v>0</v>
      </c>
      <c r="L62" s="7"/>
    </row>
    <row r="63" spans="1:12" ht="60" customHeight="1" thickTop="1" thickBot="1">
      <c r="A63" s="21" t="s">
        <v>127</v>
      </c>
      <c r="B63" s="20" t="s">
        <v>131</v>
      </c>
      <c r="C63" s="105"/>
      <c r="D63" s="104"/>
      <c r="E63" s="32" t="s">
        <v>8</v>
      </c>
      <c r="F63" s="32" t="s">
        <v>17</v>
      </c>
      <c r="G63" s="32" t="s">
        <v>18</v>
      </c>
      <c r="H63" s="60"/>
      <c r="I63" s="3">
        <f>IF(E63=Values!$A$5,Values!$C$5,IF(E63=Values!$A$6,Values!$C$6,IF(E63=Values!$A$7,Values!$C$7,IF(E63=Values!$A$8,Values!$C$8,"N/A"))))</f>
        <v>0.66</v>
      </c>
      <c r="J63" s="3">
        <f>IF(F63=Values!$A$12,Values!$C$12,IF(F63=Values!$A$13,Values!$C$13,IF(F63=Values!$A$14,Values!$C$14,IF(F63=Values!$A$15,Values!$C$15,"INVALID"))))</f>
        <v>1</v>
      </c>
      <c r="K63" s="3">
        <f>IF(G63=Values!$A$19,Values!$C$19,IF(G63=Values!$A$20,Values!$C$20,IF(G63=Values!$A$21,Values!$C$21,IF(G63=Values!$A$22,Values!$C$22,"INVALID"))))</f>
        <v>0</v>
      </c>
      <c r="L63" s="7"/>
    </row>
    <row r="64" spans="1:12" ht="60" customHeight="1" thickTop="1" thickBot="1">
      <c r="A64" s="21" t="s">
        <v>128</v>
      </c>
      <c r="B64" s="20" t="s">
        <v>132</v>
      </c>
      <c r="C64" s="105"/>
      <c r="D64" s="104"/>
      <c r="E64" s="32" t="s">
        <v>8</v>
      </c>
      <c r="F64" s="32" t="s">
        <v>17</v>
      </c>
      <c r="G64" s="32" t="s">
        <v>18</v>
      </c>
      <c r="H64" s="60"/>
      <c r="I64" s="3">
        <f>IF(E64=Values!$A$5,Values!$C$5,IF(E64=Values!$A$6,Values!$C$6,IF(E64=Values!$A$7,Values!$C$7,IF(E64=Values!$A$8,Values!$C$8,"N/A"))))</f>
        <v>0.66</v>
      </c>
      <c r="J64" s="3">
        <f>IF(F64=Values!$A$12,Values!$C$12,IF(F64=Values!$A$13,Values!$C$13,IF(F64=Values!$A$14,Values!$C$14,IF(F64=Values!$A$15,Values!$C$15,"INVALID"))))</f>
        <v>1</v>
      </c>
      <c r="K64" s="3">
        <f>IF(G64=Values!$A$19,Values!$C$19,IF(G64=Values!$A$20,Values!$C$20,IF(G64=Values!$A$21,Values!$C$21,IF(G64=Values!$A$22,Values!$C$22,"INVALID"))))</f>
        <v>0</v>
      </c>
      <c r="L64" s="7"/>
    </row>
    <row r="65" spans="1:14" ht="60" customHeight="1" thickTop="1" thickBot="1">
      <c r="A65" s="21" t="s">
        <v>129</v>
      </c>
      <c r="B65" s="20" t="s">
        <v>133</v>
      </c>
      <c r="C65" s="105"/>
      <c r="D65" s="104"/>
      <c r="E65" s="32" t="s">
        <v>8</v>
      </c>
      <c r="F65" s="32" t="s">
        <v>17</v>
      </c>
      <c r="G65" s="32" t="s">
        <v>18</v>
      </c>
      <c r="H65" s="60"/>
      <c r="I65" s="3">
        <f>IF(E65=Values!$A$5,Values!$C$5,IF(E65=Values!$A$6,Values!$C$6,IF(E65=Values!$A$7,Values!$C$7,IF(E65=Values!$A$8,Values!$C$8,"N/A"))))</f>
        <v>0.66</v>
      </c>
      <c r="J65" s="3">
        <f>IF(F65=Values!$A$12,Values!$C$12,IF(F65=Values!$A$13,Values!$C$13,IF(F65=Values!$A$14,Values!$C$14,IF(F65=Values!$A$15,Values!$C$15,"INVALID"))))</f>
        <v>1</v>
      </c>
      <c r="K65" s="3">
        <f>IF(G65=Values!$A$19,Values!$C$19,IF(G65=Values!$A$20,Values!$C$20,IF(G65=Values!$A$21,Values!$C$21,IF(G65=Values!$A$22,Values!$C$22,"INVALID"))))</f>
        <v>0</v>
      </c>
      <c r="L65" s="7"/>
    </row>
    <row r="66" spans="1:14" ht="60" customHeight="1" thickTop="1" thickBot="1">
      <c r="A66" s="27" t="s">
        <v>135</v>
      </c>
      <c r="B66" s="28" t="s">
        <v>134</v>
      </c>
      <c r="C66" s="26"/>
      <c r="D66" s="25"/>
      <c r="E66" s="29">
        <f>IFERROR(AVERAGE(I67:I69),1)</f>
        <v>0.66</v>
      </c>
      <c r="F66" s="29">
        <f>IFERROR(AVERAGE(J67:J69),1)</f>
        <v>1</v>
      </c>
      <c r="G66" s="29">
        <f>IFERROR(AVERAGE(K67:K69),1)</f>
        <v>0</v>
      </c>
      <c r="H66" s="11"/>
      <c r="I66" s="3"/>
      <c r="J66" s="3"/>
      <c r="K66" s="3"/>
      <c r="L66" s="7"/>
    </row>
    <row r="67" spans="1:14" ht="78.400000000000006" customHeight="1" thickTop="1" thickBot="1">
      <c r="A67" s="21" t="s">
        <v>136</v>
      </c>
      <c r="B67" s="20" t="s">
        <v>139</v>
      </c>
      <c r="C67" s="107" t="s">
        <v>142</v>
      </c>
      <c r="D67" s="108" t="s">
        <v>153</v>
      </c>
      <c r="E67" s="32" t="s">
        <v>8</v>
      </c>
      <c r="F67" s="32" t="s">
        <v>17</v>
      </c>
      <c r="G67" s="32" t="s">
        <v>18</v>
      </c>
      <c r="H67" s="60"/>
      <c r="I67" s="3">
        <f>IF(E67=Values!$A$5,Values!$C$5,IF(E67=Values!$A$6,Values!$C$6,IF(E67=Values!$A$7,Values!$C$7,IF(E67=Values!$A$8,Values!$C$8,"N/A"))))</f>
        <v>0.66</v>
      </c>
      <c r="J67" s="3">
        <f>IF(F67=Values!$A$12,Values!$C$12,IF(F67=Values!$A$13,Values!$C$13,IF(F67=Values!$A$14,Values!$C$14,IF(F67=Values!$A$15,Values!$C$15,"INVALID"))))</f>
        <v>1</v>
      </c>
      <c r="K67" s="3">
        <f>IF(G67=Values!$A$19,Values!$C$19,IF(G67=Values!$A$20,Values!$C$20,IF(G67=Values!$A$21,Values!$C$21,IF(G67=Values!$A$22,Values!$C$22,"INVALID"))))</f>
        <v>0</v>
      </c>
      <c r="L67" s="7"/>
    </row>
    <row r="68" spans="1:14" ht="134.65" customHeight="1" thickTop="1" thickBot="1">
      <c r="A68" s="21" t="s">
        <v>137</v>
      </c>
      <c r="B68" s="20" t="s">
        <v>140</v>
      </c>
      <c r="C68" s="105"/>
      <c r="D68" s="104"/>
      <c r="E68" s="32" t="s">
        <v>8</v>
      </c>
      <c r="F68" s="32" t="s">
        <v>17</v>
      </c>
      <c r="G68" s="32" t="s">
        <v>18</v>
      </c>
      <c r="H68" s="60"/>
      <c r="I68" s="3">
        <f>IF(E68=Values!$A$5,Values!$C$5,IF(E68=Values!$A$6,Values!$C$6,IF(E68=Values!$A$7,Values!$C$7,IF(E68=Values!$A$8,Values!$C$8,"N/A"))))</f>
        <v>0.66</v>
      </c>
      <c r="J68" s="3">
        <f>IF(F68=Values!$A$12,Values!$C$12,IF(F68=Values!$A$13,Values!$C$13,IF(F68=Values!$A$14,Values!$C$14,IF(F68=Values!$A$15,Values!$C$15,"INVALID"))))</f>
        <v>1</v>
      </c>
      <c r="K68" s="3">
        <f>IF(G68=Values!$A$19,Values!$C$19,IF(G68=Values!$A$20,Values!$C$20,IF(G68=Values!$A$21,Values!$C$21,IF(G68=Values!$A$22,Values!$C$22,"INVALID"))))</f>
        <v>0</v>
      </c>
      <c r="L68" s="7"/>
    </row>
    <row r="69" spans="1:14" ht="60" customHeight="1" thickTop="1" thickBot="1">
      <c r="A69" s="21" t="s">
        <v>138</v>
      </c>
      <c r="B69" s="20" t="s">
        <v>141</v>
      </c>
      <c r="C69" s="105"/>
      <c r="D69" s="104"/>
      <c r="E69" s="32" t="s">
        <v>8</v>
      </c>
      <c r="F69" s="32" t="s">
        <v>17</v>
      </c>
      <c r="G69" s="32" t="s">
        <v>18</v>
      </c>
      <c r="H69" s="60"/>
      <c r="I69" s="3">
        <f>IF(E69=Values!$A$5,Values!$C$5,IF(E69=Values!$A$6,Values!$C$6,IF(E69=Values!$A$7,Values!$C$7,IF(E69=Values!$A$8,Values!$C$8,"N/A"))))</f>
        <v>0.66</v>
      </c>
      <c r="J69" s="3">
        <f>IF(F69=Values!$A$12,Values!$C$12,IF(F69=Values!$A$13,Values!$C$13,IF(F69=Values!$A$14,Values!$C$14,IF(F69=Values!$A$15,Values!$C$15,"INVALID"))))</f>
        <v>1</v>
      </c>
      <c r="K69" s="3">
        <f>IF(G69=Values!$A$19,Values!$C$19,IF(G69=Values!$A$20,Values!$C$20,IF(G69=Values!$A$21,Values!$C$21,IF(G69=Values!$A$22,Values!$C$22,"INVALID"))))</f>
        <v>0</v>
      </c>
      <c r="L69" s="7"/>
    </row>
    <row r="70" spans="1:14" ht="60" customHeight="1" thickTop="1" thickBot="1">
      <c r="A70" s="27" t="s">
        <v>147</v>
      </c>
      <c r="B70" s="28" t="s">
        <v>148</v>
      </c>
      <c r="C70" s="26"/>
      <c r="D70" s="25"/>
      <c r="E70" s="29">
        <f>IFERROR(AVERAGE(I71:I71),1)</f>
        <v>0.66</v>
      </c>
      <c r="F70" s="29">
        <f>IFERROR(AVERAGE(J71:J71),1)</f>
        <v>1</v>
      </c>
      <c r="G70" s="29">
        <f>IFERROR(AVERAGE(K71:K71),1)</f>
        <v>0</v>
      </c>
      <c r="H70" s="11"/>
      <c r="I70" s="3"/>
      <c r="J70" s="3"/>
      <c r="K70" s="3"/>
      <c r="L70" s="7"/>
    </row>
    <row r="71" spans="1:14" ht="170.65" customHeight="1" thickTop="1" thickBot="1">
      <c r="A71" s="21" t="s">
        <v>149</v>
      </c>
      <c r="B71" s="20" t="s">
        <v>151</v>
      </c>
      <c r="C71" s="40" t="s">
        <v>150</v>
      </c>
      <c r="D71" s="41" t="s">
        <v>152</v>
      </c>
      <c r="E71" s="32" t="s">
        <v>8</v>
      </c>
      <c r="F71" s="32" t="s">
        <v>17</v>
      </c>
      <c r="G71" s="32" t="s">
        <v>18</v>
      </c>
      <c r="H71" s="60"/>
      <c r="I71" s="3">
        <f>IF(E71=Values!$A$5,Values!$C$5,IF(E71=Values!$A$6,Values!$C$6,IF(E71=Values!$A$7,Values!$C$7,IF(E71=Values!$A$8,Values!$C$8,"N/A"))))</f>
        <v>0.66</v>
      </c>
      <c r="J71" s="3">
        <f>IF(F71=Values!$A$12,Values!$C$12,IF(F71=Values!$A$13,Values!$C$13,IF(F71=Values!$A$14,Values!$C$14,IF(F71=Values!$A$15,Values!$C$15,"INVALID"))))</f>
        <v>1</v>
      </c>
      <c r="K71" s="3">
        <f>IF(G71=Values!$A$19,Values!$C$19,IF(G71=Values!$A$20,Values!$C$20,IF(G71=Values!$A$21,Values!$C$21,IF(G71=Values!$A$22,Values!$C$22,"INVALID"))))</f>
        <v>0</v>
      </c>
      <c r="L71" s="7"/>
    </row>
    <row r="72" spans="1:14" ht="60" customHeight="1" thickTop="1">
      <c r="A72" s="21"/>
      <c r="B72" s="20"/>
      <c r="C72" s="2"/>
      <c r="D72" s="2"/>
      <c r="E72" s="32"/>
      <c r="F72" s="32"/>
      <c r="G72" s="32"/>
      <c r="I72" s="3"/>
      <c r="J72" s="3"/>
      <c r="K72" s="3"/>
      <c r="L72" s="7"/>
    </row>
    <row r="73" spans="1:14">
      <c r="B73" s="20"/>
      <c r="G73" s="30" t="str">
        <f>E20</f>
        <v>Policies Complete</v>
      </c>
      <c r="I73" s="15">
        <f>IFERROR(AVERAGE(I21:I72),1)</f>
        <v>0.62780487804878049</v>
      </c>
      <c r="J73" s="8"/>
      <c r="K73" s="8"/>
    </row>
    <row r="74" spans="1:14">
      <c r="G74" s="30" t="str">
        <f>F20</f>
        <v>Controls Implemented</v>
      </c>
      <c r="I74" s="2"/>
      <c r="J74" s="8">
        <f>IFERROR(AVERAGE(J21:J72),1)</f>
        <v>0.87261904761904774</v>
      </c>
      <c r="K74" s="8"/>
    </row>
    <row r="75" spans="1:14">
      <c r="G75" s="30" t="str">
        <f>G20</f>
        <v>Reporting effective</v>
      </c>
      <c r="I75" s="2"/>
      <c r="J75" s="8"/>
      <c r="K75" s="8">
        <f>IFERROR(AVERAGE(K21:K72),1)</f>
        <v>5.5238095238095246E-2</v>
      </c>
    </row>
    <row r="76" spans="1:14">
      <c r="G76" s="30"/>
      <c r="I76" s="2"/>
      <c r="J76" s="8"/>
      <c r="K76" s="8"/>
    </row>
    <row r="77" spans="1:14">
      <c r="G77" s="30" t="s">
        <v>1</v>
      </c>
      <c r="I77" s="2"/>
      <c r="J77" s="8"/>
      <c r="K77" s="8">
        <f>MIN(I73,J74,K75)</f>
        <v>5.5238095238095246E-2</v>
      </c>
    </row>
    <row r="78" spans="1:14">
      <c r="G78" s="31" t="s">
        <v>22</v>
      </c>
      <c r="K78" s="8">
        <f>100%-K77</f>
        <v>0.9447619047619048</v>
      </c>
    </row>
    <row r="79" spans="1:14" ht="30" customHeight="1">
      <c r="A79" s="98" t="s">
        <v>4</v>
      </c>
      <c r="B79" s="98"/>
      <c r="C79" s="98"/>
      <c r="D79" s="98"/>
      <c r="E79" s="98"/>
      <c r="F79" s="98"/>
      <c r="G79" s="98"/>
      <c r="H79" s="98"/>
      <c r="I79" s="98"/>
      <c r="J79" s="98"/>
      <c r="K79" s="98"/>
      <c r="L79" s="98"/>
      <c r="M79" s="98"/>
      <c r="N79" s="98"/>
    </row>
  </sheetData>
  <mergeCells count="28">
    <mergeCell ref="C12:D12"/>
    <mergeCell ref="D39:D43"/>
    <mergeCell ref="C45:C50"/>
    <mergeCell ref="D45:D50"/>
    <mergeCell ref="A79:N79"/>
    <mergeCell ref="C39:C43"/>
    <mergeCell ref="C52:C60"/>
    <mergeCell ref="D52:D60"/>
    <mergeCell ref="C62:C65"/>
    <mergeCell ref="D62:D65"/>
    <mergeCell ref="C67:C69"/>
    <mergeCell ref="D67:D69"/>
    <mergeCell ref="A1:B1"/>
    <mergeCell ref="C1:F1"/>
    <mergeCell ref="D22:D26"/>
    <mergeCell ref="D28:D32"/>
    <mergeCell ref="D34:D37"/>
    <mergeCell ref="C34:C37"/>
    <mergeCell ref="C28:C32"/>
    <mergeCell ref="C22:C26"/>
    <mergeCell ref="C4:D4"/>
    <mergeCell ref="C5:D5"/>
    <mergeCell ref="C6:D6"/>
    <mergeCell ref="C7:D7"/>
    <mergeCell ref="C8:D8"/>
    <mergeCell ref="C9:D9"/>
    <mergeCell ref="C10:D10"/>
    <mergeCell ref="C11:D11"/>
  </mergeCells>
  <hyperlinks>
    <hyperlink ref="A79" r:id="rId1" display="http://creativecommons.org/licenses/by-sa/4.0/" xr:uid="{00000000-0004-0000-0200-000000000000}"/>
  </hyperlinks>
  <pageMargins left="0.7" right="0.7" top="0.75" bottom="0.75" header="0.3" footer="0.3"/>
  <pageSetup scale="45" orientation="landscape" r:id="rId2"/>
  <drawing r:id="rId3"/>
  <extLst>
    <ext xmlns:x14="http://schemas.microsoft.com/office/spreadsheetml/2009/9/main" uri="{78C0D931-6437-407d-A8EE-F0AAD7539E65}">
      <x14:conditionalFormattings>
        <x14:conditionalFormatting xmlns:xm="http://schemas.microsoft.com/office/excel/2006/main">
          <x14:cfRule type="cellIs" priority="631" operator="equal" id="{52811B1B-3185-4A1C-9926-C6703DBF8606}">
            <xm:f>Values!$A$8</xm:f>
            <x14:dxf>
              <fill>
                <patternFill>
                  <bgColor rgb="FF27AE60"/>
                </patternFill>
              </fill>
            </x14:dxf>
          </x14:cfRule>
          <x14:cfRule type="cellIs" priority="632" operator="equal" id="{A95BFD66-F6F8-4BD3-AB54-D161AC72D675}">
            <xm:f>Values!$A$7</xm:f>
            <x14:dxf>
              <fill>
                <patternFill>
                  <bgColor rgb="FFFFFF00"/>
                </patternFill>
              </fill>
            </x14:dxf>
          </x14:cfRule>
          <x14:cfRule type="cellIs" priority="633" operator="equal" id="{FB2A809B-4D89-4711-BE4C-19EA157613CE}">
            <xm:f>Values!$A$6</xm:f>
            <x14:dxf>
              <fill>
                <patternFill>
                  <bgColor rgb="FFF39C12"/>
                </patternFill>
              </fill>
            </x14:dxf>
          </x14:cfRule>
          <x14:cfRule type="cellIs" priority="635" operator="equal" id="{A5CFAE42-73CD-4CF2-9818-0679627B3885}">
            <xm:f>Values!$A$5</xm:f>
            <x14:dxf>
              <fill>
                <patternFill>
                  <bgColor rgb="FFE74C3C"/>
                </patternFill>
              </fill>
            </x14:dxf>
          </x14:cfRule>
          <xm:sqref>E22</xm:sqref>
        </x14:conditionalFormatting>
        <x14:conditionalFormatting xmlns:xm="http://schemas.microsoft.com/office/excel/2006/main">
          <x14:cfRule type="cellIs" priority="1026" operator="equal" id="{6F629301-E514-4FF2-940D-77DCDFEB4B96}">
            <xm:f>Values!$A$15</xm:f>
            <x14:dxf>
              <fill>
                <patternFill>
                  <bgColor rgb="FF27AE60"/>
                </patternFill>
              </fill>
            </x14:dxf>
          </x14:cfRule>
          <x14:cfRule type="cellIs" priority="1027" operator="equal" id="{26F70435-6D72-4EFD-A40D-CCE8A72507B8}">
            <xm:f>Values!$A$14</xm:f>
            <x14:dxf>
              <fill>
                <patternFill>
                  <bgColor rgb="FFFFFF00"/>
                </patternFill>
              </fill>
            </x14:dxf>
          </x14:cfRule>
          <x14:cfRule type="cellIs" priority="1028" operator="equal" id="{2D3BB6A3-3598-4F49-8E22-C45E33880EBE}">
            <xm:f>Values!$A$13</xm:f>
            <x14:dxf>
              <fill>
                <patternFill>
                  <bgColor rgb="FFF39C12"/>
                </patternFill>
              </fill>
            </x14:dxf>
          </x14:cfRule>
          <x14:cfRule type="cellIs" priority="1030" operator="equal" id="{3B0C8E55-3C2B-40FC-9ED2-8C95EBB8D547}">
            <xm:f>Values!$A$12</xm:f>
            <x14:dxf>
              <fill>
                <patternFill>
                  <bgColor rgb="FFE74C3C"/>
                </patternFill>
              </fill>
            </x14:dxf>
          </x14:cfRule>
          <xm:sqref>F22</xm:sqref>
        </x14:conditionalFormatting>
        <x14:conditionalFormatting xmlns:xm="http://schemas.microsoft.com/office/excel/2006/main">
          <x14:cfRule type="cellIs" priority="182" operator="equal" id="{8817FF86-72E4-410B-8DE2-334C078827CD}">
            <xm:f>Values!$A$22</xm:f>
            <x14:dxf>
              <fill>
                <patternFill>
                  <bgColor rgb="FF27AE60"/>
                </patternFill>
              </fill>
            </x14:dxf>
          </x14:cfRule>
          <x14:cfRule type="cellIs" priority="183" operator="equal" id="{F05C1EC9-9801-4D1F-AE2A-DAC32E73F79C}">
            <xm:f>Values!$A$21</xm:f>
            <x14:dxf>
              <fill>
                <patternFill>
                  <bgColor rgb="FFFFFF00"/>
                </patternFill>
              </fill>
            </x14:dxf>
          </x14:cfRule>
          <x14:cfRule type="cellIs" priority="184" operator="equal" id="{7A412D69-9E58-4210-B333-77544DE96198}">
            <xm:f>Values!$A$20</xm:f>
            <x14:dxf>
              <fill>
                <patternFill>
                  <bgColor rgb="FFF39C12"/>
                </patternFill>
              </fill>
            </x14:dxf>
          </x14:cfRule>
          <x14:cfRule type="cellIs" priority="185" operator="equal" id="{886B5CDA-F9D4-46D4-B3B9-D13346D52EEA}">
            <xm:f>Values!$A$19</xm:f>
            <x14:dxf>
              <fill>
                <patternFill>
                  <bgColor rgb="FFE74C3C"/>
                </patternFill>
              </fill>
            </x14:dxf>
          </x14:cfRule>
          <xm:sqref>G22</xm:sqref>
        </x14:conditionalFormatting>
        <x14:conditionalFormatting xmlns:xm="http://schemas.microsoft.com/office/excel/2006/main">
          <x14:cfRule type="cellIs" priority="133" operator="equal" id="{023276B0-B631-4B18-A6BD-9336743208DD}">
            <xm:f>Values!$A$22</xm:f>
            <x14:dxf>
              <fill>
                <patternFill>
                  <bgColor rgb="FF27AE60"/>
                </patternFill>
              </fill>
            </x14:dxf>
          </x14:cfRule>
          <x14:cfRule type="cellIs" priority="134" operator="equal" id="{6650B173-6542-47C3-9F1B-1239A7CB4DC6}">
            <xm:f>Values!$A$21</xm:f>
            <x14:dxf>
              <fill>
                <patternFill>
                  <bgColor rgb="FFFFFF00"/>
                </patternFill>
              </fill>
            </x14:dxf>
          </x14:cfRule>
          <x14:cfRule type="cellIs" priority="135" operator="equal" id="{A25DDE3E-5707-4F07-865D-8DC5FE01046D}">
            <xm:f>Values!$A$20</xm:f>
            <x14:dxf>
              <fill>
                <patternFill>
                  <bgColor rgb="FFF39C12"/>
                </patternFill>
              </fill>
            </x14:dxf>
          </x14:cfRule>
          <x14:cfRule type="cellIs" priority="136" operator="equal" id="{F13D94C1-DFDB-4C89-9AFC-3A030E92DE8C}">
            <xm:f>Values!$A$19</xm:f>
            <x14:dxf>
              <fill>
                <patternFill>
                  <bgColor rgb="FFE74C3C"/>
                </patternFill>
              </fill>
            </x14:dxf>
          </x14:cfRule>
          <xm:sqref>G23:G26</xm:sqref>
        </x14:conditionalFormatting>
        <x14:conditionalFormatting xmlns:xm="http://schemas.microsoft.com/office/excel/2006/main">
          <x14:cfRule type="cellIs" priority="137" operator="equal" id="{83DC6ABB-9B65-4A25-B7F7-19F9A03D5E06}">
            <xm:f>Values!$A$8</xm:f>
            <x14:dxf>
              <fill>
                <patternFill>
                  <bgColor rgb="FF27AE60"/>
                </patternFill>
              </fill>
            </x14:dxf>
          </x14:cfRule>
          <x14:cfRule type="cellIs" priority="138" operator="equal" id="{E4BDB102-DAF3-48E1-960A-FAF84C0AEC45}">
            <xm:f>Values!$A$7</xm:f>
            <x14:dxf>
              <fill>
                <patternFill>
                  <bgColor rgb="FFFFFF00"/>
                </patternFill>
              </fill>
            </x14:dxf>
          </x14:cfRule>
          <x14:cfRule type="cellIs" priority="139" operator="equal" id="{534FD936-AAE5-49C9-8861-A0EB24C5611C}">
            <xm:f>Values!$A$6</xm:f>
            <x14:dxf>
              <fill>
                <patternFill>
                  <bgColor rgb="FFF39C12"/>
                </patternFill>
              </fill>
            </x14:dxf>
          </x14:cfRule>
          <x14:cfRule type="cellIs" priority="140" operator="equal" id="{DBDADE5B-8448-4B75-AD59-5762FC0351A8}">
            <xm:f>Values!$A$5</xm:f>
            <x14:dxf>
              <fill>
                <patternFill>
                  <bgColor rgb="FFE74C3C"/>
                </patternFill>
              </fill>
            </x14:dxf>
          </x14:cfRule>
          <xm:sqref>E23:E26</xm:sqref>
        </x14:conditionalFormatting>
        <x14:conditionalFormatting xmlns:xm="http://schemas.microsoft.com/office/excel/2006/main">
          <x14:cfRule type="cellIs" priority="141" operator="equal" id="{9B411C2E-FAF1-4AA4-946B-ED1E63E9EBD2}">
            <xm:f>Values!$A$15</xm:f>
            <x14:dxf>
              <fill>
                <patternFill>
                  <bgColor rgb="FF27AE60"/>
                </patternFill>
              </fill>
            </x14:dxf>
          </x14:cfRule>
          <x14:cfRule type="cellIs" priority="142" operator="equal" id="{B403A66D-E850-4C5F-9B83-C8CF432BB0F8}">
            <xm:f>Values!$A$14</xm:f>
            <x14:dxf>
              <fill>
                <patternFill>
                  <bgColor rgb="FFFFFF00"/>
                </patternFill>
              </fill>
            </x14:dxf>
          </x14:cfRule>
          <x14:cfRule type="cellIs" priority="143" operator="equal" id="{B7048A89-77CD-4224-8986-68E259D741F7}">
            <xm:f>Values!$A$13</xm:f>
            <x14:dxf>
              <fill>
                <patternFill>
                  <bgColor rgb="FFF39C12"/>
                </patternFill>
              </fill>
            </x14:dxf>
          </x14:cfRule>
          <x14:cfRule type="cellIs" priority="144" operator="equal" id="{52B26406-1728-4096-A730-F0F7EE0BA3A6}">
            <xm:f>Values!$A$12</xm:f>
            <x14:dxf>
              <fill>
                <patternFill>
                  <bgColor rgb="FFE74C3C"/>
                </patternFill>
              </fill>
            </x14:dxf>
          </x14:cfRule>
          <xm:sqref>F23:F26</xm:sqref>
        </x14:conditionalFormatting>
        <x14:conditionalFormatting xmlns:xm="http://schemas.microsoft.com/office/excel/2006/main">
          <x14:cfRule type="cellIs" priority="125" operator="equal" id="{EF66C98F-DBC6-42CE-BC4A-F3E6C29BEBFD}">
            <xm:f>Values!$A$8</xm:f>
            <x14:dxf>
              <fill>
                <patternFill>
                  <bgColor rgb="FF27AE60"/>
                </patternFill>
              </fill>
            </x14:dxf>
          </x14:cfRule>
          <x14:cfRule type="cellIs" priority="126" operator="equal" id="{D85A53B7-598D-454B-A18A-22E7DDBFC209}">
            <xm:f>Values!$A$7</xm:f>
            <x14:dxf>
              <fill>
                <patternFill>
                  <bgColor rgb="FFFFFF00"/>
                </patternFill>
              </fill>
            </x14:dxf>
          </x14:cfRule>
          <x14:cfRule type="cellIs" priority="127" operator="equal" id="{E5EF92AA-94A3-424A-B2C2-AD7F3979304F}">
            <xm:f>Values!$A$6</xm:f>
            <x14:dxf>
              <fill>
                <patternFill>
                  <bgColor rgb="FFF39C12"/>
                </patternFill>
              </fill>
            </x14:dxf>
          </x14:cfRule>
          <x14:cfRule type="cellIs" priority="128" operator="equal" id="{338741D0-0DCC-4DAE-9E27-2F7B03D1A55E}">
            <xm:f>Values!$A$5</xm:f>
            <x14:dxf>
              <fill>
                <patternFill>
                  <bgColor rgb="FFE74C3C"/>
                </patternFill>
              </fill>
            </x14:dxf>
          </x14:cfRule>
          <xm:sqref>E28:E32</xm:sqref>
        </x14:conditionalFormatting>
        <x14:conditionalFormatting xmlns:xm="http://schemas.microsoft.com/office/excel/2006/main">
          <x14:cfRule type="cellIs" priority="129" operator="equal" id="{77A0BC17-7C28-44E9-8716-04B7661C2227}">
            <xm:f>Values!$A$15</xm:f>
            <x14:dxf>
              <fill>
                <patternFill>
                  <bgColor rgb="FF27AE60"/>
                </patternFill>
              </fill>
            </x14:dxf>
          </x14:cfRule>
          <x14:cfRule type="cellIs" priority="130" operator="equal" id="{DA6FB8D7-0E66-4BAC-9B4D-2B0D04D0BCA4}">
            <xm:f>Values!$A$14</xm:f>
            <x14:dxf>
              <fill>
                <patternFill>
                  <bgColor rgb="FFFFFF00"/>
                </patternFill>
              </fill>
            </x14:dxf>
          </x14:cfRule>
          <x14:cfRule type="cellIs" priority="131" operator="equal" id="{40BEB50B-F051-430A-9E1B-5ACED591E0CE}">
            <xm:f>Values!$A$13</xm:f>
            <x14:dxf>
              <fill>
                <patternFill>
                  <bgColor rgb="FFF39C12"/>
                </patternFill>
              </fill>
            </x14:dxf>
          </x14:cfRule>
          <x14:cfRule type="cellIs" priority="132" operator="equal" id="{08235444-870C-4738-B518-0382440F48D1}">
            <xm:f>Values!$A$12</xm:f>
            <x14:dxf>
              <fill>
                <patternFill>
                  <bgColor rgb="FFE74C3C"/>
                </patternFill>
              </fill>
            </x14:dxf>
          </x14:cfRule>
          <xm:sqref>F28:F32</xm:sqref>
        </x14:conditionalFormatting>
        <x14:conditionalFormatting xmlns:xm="http://schemas.microsoft.com/office/excel/2006/main">
          <x14:cfRule type="cellIs" priority="121" operator="equal" id="{88F991C9-DF0C-4E63-B6FA-9BBEE8D3B3EE}">
            <xm:f>Values!$A$22</xm:f>
            <x14:dxf>
              <fill>
                <patternFill>
                  <bgColor rgb="FF27AE60"/>
                </patternFill>
              </fill>
            </x14:dxf>
          </x14:cfRule>
          <x14:cfRule type="cellIs" priority="122" operator="equal" id="{C693F204-6528-49B3-B546-14798FD307CA}">
            <xm:f>Values!$A$21</xm:f>
            <x14:dxf>
              <fill>
                <patternFill>
                  <bgColor rgb="FFFFFF00"/>
                </patternFill>
              </fill>
            </x14:dxf>
          </x14:cfRule>
          <x14:cfRule type="cellIs" priority="123" operator="equal" id="{205AB258-FACE-484B-B639-0638C8B135D8}">
            <xm:f>Values!$A$20</xm:f>
            <x14:dxf>
              <fill>
                <patternFill>
                  <bgColor rgb="FFF39C12"/>
                </patternFill>
              </fill>
            </x14:dxf>
          </x14:cfRule>
          <x14:cfRule type="cellIs" priority="124" operator="equal" id="{AE995C95-D574-4FBA-9AFD-D42DD8461836}">
            <xm:f>Values!$A$19</xm:f>
            <x14:dxf>
              <fill>
                <patternFill>
                  <bgColor rgb="FFE74C3C"/>
                </patternFill>
              </fill>
            </x14:dxf>
          </x14:cfRule>
          <xm:sqref>G28:G32</xm:sqref>
        </x14:conditionalFormatting>
        <x14:conditionalFormatting xmlns:xm="http://schemas.microsoft.com/office/excel/2006/main">
          <x14:cfRule type="cellIs" priority="113" operator="equal" id="{8E447D47-5C88-4B62-BBB1-B2C02481C5B6}">
            <xm:f>Values!$A$8</xm:f>
            <x14:dxf>
              <fill>
                <patternFill>
                  <bgColor rgb="FF27AE60"/>
                </patternFill>
              </fill>
            </x14:dxf>
          </x14:cfRule>
          <x14:cfRule type="cellIs" priority="114" operator="equal" id="{0D876241-FB0A-4CDC-ACBA-3799A60D6158}">
            <xm:f>Values!$A$7</xm:f>
            <x14:dxf>
              <fill>
                <patternFill>
                  <bgColor rgb="FFFFFF00"/>
                </patternFill>
              </fill>
            </x14:dxf>
          </x14:cfRule>
          <x14:cfRule type="cellIs" priority="115" operator="equal" id="{BB886560-74F3-48A5-82A6-4A1D7382E692}">
            <xm:f>Values!$A$6</xm:f>
            <x14:dxf>
              <fill>
                <patternFill>
                  <bgColor rgb="FFF39C12"/>
                </patternFill>
              </fill>
            </x14:dxf>
          </x14:cfRule>
          <x14:cfRule type="cellIs" priority="116" operator="equal" id="{70B4A44E-6DBD-47F7-8008-6E8071CB4CC0}">
            <xm:f>Values!$A$5</xm:f>
            <x14:dxf>
              <fill>
                <patternFill>
                  <bgColor rgb="FFE74C3C"/>
                </patternFill>
              </fill>
            </x14:dxf>
          </x14:cfRule>
          <xm:sqref>E34:E37</xm:sqref>
        </x14:conditionalFormatting>
        <x14:conditionalFormatting xmlns:xm="http://schemas.microsoft.com/office/excel/2006/main">
          <x14:cfRule type="cellIs" priority="117" operator="equal" id="{16F9A33C-C912-4EA2-B47B-3BF0F4CEA91F}">
            <xm:f>Values!$A$15</xm:f>
            <x14:dxf>
              <fill>
                <patternFill>
                  <bgColor rgb="FF27AE60"/>
                </patternFill>
              </fill>
            </x14:dxf>
          </x14:cfRule>
          <x14:cfRule type="cellIs" priority="118" operator="equal" id="{6F665632-58F0-4653-B1A0-40A08BCBD104}">
            <xm:f>Values!$A$14</xm:f>
            <x14:dxf>
              <fill>
                <patternFill>
                  <bgColor rgb="FFFFFF00"/>
                </patternFill>
              </fill>
            </x14:dxf>
          </x14:cfRule>
          <x14:cfRule type="cellIs" priority="119" operator="equal" id="{FC8BC90F-83EA-4173-BA4C-7CDFF5CE4B0D}">
            <xm:f>Values!$A$13</xm:f>
            <x14:dxf>
              <fill>
                <patternFill>
                  <bgColor rgb="FFF39C12"/>
                </patternFill>
              </fill>
            </x14:dxf>
          </x14:cfRule>
          <x14:cfRule type="cellIs" priority="120" operator="equal" id="{17E690EA-9121-4888-A949-9C028D0A0FF9}">
            <xm:f>Values!$A$12</xm:f>
            <x14:dxf>
              <fill>
                <patternFill>
                  <bgColor rgb="FFE74C3C"/>
                </patternFill>
              </fill>
            </x14:dxf>
          </x14:cfRule>
          <xm:sqref>F34:F37</xm:sqref>
        </x14:conditionalFormatting>
        <x14:conditionalFormatting xmlns:xm="http://schemas.microsoft.com/office/excel/2006/main">
          <x14:cfRule type="cellIs" priority="109" operator="equal" id="{73D1A6B4-BC83-4FAE-AC9B-22D3307815AF}">
            <xm:f>Values!$A$22</xm:f>
            <x14:dxf>
              <fill>
                <patternFill>
                  <bgColor rgb="FF27AE60"/>
                </patternFill>
              </fill>
            </x14:dxf>
          </x14:cfRule>
          <x14:cfRule type="cellIs" priority="110" operator="equal" id="{DF3E369F-FEEF-4A38-BF9C-563E4814812B}">
            <xm:f>Values!$A$21</xm:f>
            <x14:dxf>
              <fill>
                <patternFill>
                  <bgColor rgb="FFFFFF00"/>
                </patternFill>
              </fill>
            </x14:dxf>
          </x14:cfRule>
          <x14:cfRule type="cellIs" priority="111" operator="equal" id="{606EC66C-9D77-4786-BDA6-E40FFCA6F57A}">
            <xm:f>Values!$A$20</xm:f>
            <x14:dxf>
              <fill>
                <patternFill>
                  <bgColor rgb="FFF39C12"/>
                </patternFill>
              </fill>
            </x14:dxf>
          </x14:cfRule>
          <x14:cfRule type="cellIs" priority="112" operator="equal" id="{7C2C1588-C015-4C89-864D-2FC2D69465BD}">
            <xm:f>Values!$A$19</xm:f>
            <x14:dxf>
              <fill>
                <patternFill>
                  <bgColor rgb="FFE74C3C"/>
                </patternFill>
              </fill>
            </x14:dxf>
          </x14:cfRule>
          <xm:sqref>G34:G37</xm:sqref>
        </x14:conditionalFormatting>
        <x14:conditionalFormatting xmlns:xm="http://schemas.microsoft.com/office/excel/2006/main">
          <x14:cfRule type="cellIs" priority="101" operator="equal" id="{08F59526-3566-4CC2-BAF9-FF031073A092}">
            <xm:f>Values!$A$8</xm:f>
            <x14:dxf>
              <fill>
                <patternFill>
                  <bgColor rgb="FF27AE60"/>
                </patternFill>
              </fill>
            </x14:dxf>
          </x14:cfRule>
          <x14:cfRule type="cellIs" priority="102" operator="equal" id="{3BE2BDFB-0CAE-4DEC-ADCC-383D6915FE5A}">
            <xm:f>Values!$A$7</xm:f>
            <x14:dxf>
              <fill>
                <patternFill>
                  <bgColor rgb="FFFFFF00"/>
                </patternFill>
              </fill>
            </x14:dxf>
          </x14:cfRule>
          <x14:cfRule type="cellIs" priority="103" operator="equal" id="{80207EE6-B9F9-4519-8F7F-9EB88263CD06}">
            <xm:f>Values!$A$6</xm:f>
            <x14:dxf>
              <fill>
                <patternFill>
                  <bgColor rgb="FFF39C12"/>
                </patternFill>
              </fill>
            </x14:dxf>
          </x14:cfRule>
          <x14:cfRule type="cellIs" priority="104" operator="equal" id="{CBB6720E-D2BF-4E89-8451-6408F12DCB4B}">
            <xm:f>Values!$A$5</xm:f>
            <x14:dxf>
              <fill>
                <patternFill>
                  <bgColor rgb="FFE74C3C"/>
                </patternFill>
              </fill>
            </x14:dxf>
          </x14:cfRule>
          <xm:sqref>E39:E43</xm:sqref>
        </x14:conditionalFormatting>
        <x14:conditionalFormatting xmlns:xm="http://schemas.microsoft.com/office/excel/2006/main">
          <x14:cfRule type="cellIs" priority="105" operator="equal" id="{523B1DC9-C7FA-421F-A1C9-C1C30F79E26F}">
            <xm:f>Values!$A$15</xm:f>
            <x14:dxf>
              <fill>
                <patternFill>
                  <bgColor rgb="FF27AE60"/>
                </patternFill>
              </fill>
            </x14:dxf>
          </x14:cfRule>
          <x14:cfRule type="cellIs" priority="106" operator="equal" id="{57B70230-FB25-41B9-A376-AFDD44B3A25F}">
            <xm:f>Values!$A$14</xm:f>
            <x14:dxf>
              <fill>
                <patternFill>
                  <bgColor rgb="FFFFFF00"/>
                </patternFill>
              </fill>
            </x14:dxf>
          </x14:cfRule>
          <x14:cfRule type="cellIs" priority="107" operator="equal" id="{CA4DA7FC-7A68-4F13-9294-102CA97585FD}">
            <xm:f>Values!$A$13</xm:f>
            <x14:dxf>
              <fill>
                <patternFill>
                  <bgColor rgb="FFF39C12"/>
                </patternFill>
              </fill>
            </x14:dxf>
          </x14:cfRule>
          <x14:cfRule type="cellIs" priority="108" operator="equal" id="{F5B3CA9B-C781-4819-ACB9-97BFB24DF049}">
            <xm:f>Values!$A$12</xm:f>
            <x14:dxf>
              <fill>
                <patternFill>
                  <bgColor rgb="FFE74C3C"/>
                </patternFill>
              </fill>
            </x14:dxf>
          </x14:cfRule>
          <xm:sqref>F39:F43</xm:sqref>
        </x14:conditionalFormatting>
        <x14:conditionalFormatting xmlns:xm="http://schemas.microsoft.com/office/excel/2006/main">
          <x14:cfRule type="cellIs" priority="97" operator="equal" id="{1DAD74B4-F42D-4F18-96D3-F929BB1E7B93}">
            <xm:f>Values!$A$22</xm:f>
            <x14:dxf>
              <fill>
                <patternFill>
                  <bgColor rgb="FF27AE60"/>
                </patternFill>
              </fill>
            </x14:dxf>
          </x14:cfRule>
          <x14:cfRule type="cellIs" priority="98" operator="equal" id="{D41576DB-1076-4082-8B7E-BE7BB4FA33FC}">
            <xm:f>Values!$A$21</xm:f>
            <x14:dxf>
              <fill>
                <patternFill>
                  <bgColor rgb="FFFFFF00"/>
                </patternFill>
              </fill>
            </x14:dxf>
          </x14:cfRule>
          <x14:cfRule type="cellIs" priority="99" operator="equal" id="{655F5D1E-3641-48AB-953E-439F281C5E0C}">
            <xm:f>Values!$A$20</xm:f>
            <x14:dxf>
              <fill>
                <patternFill>
                  <bgColor rgb="FFF39C12"/>
                </patternFill>
              </fill>
            </x14:dxf>
          </x14:cfRule>
          <x14:cfRule type="cellIs" priority="100" operator="equal" id="{F4A1E6FB-7778-4511-85D1-7E74B6BF0725}">
            <xm:f>Values!$A$19</xm:f>
            <x14:dxf>
              <fill>
                <patternFill>
                  <bgColor rgb="FFE74C3C"/>
                </patternFill>
              </fill>
            </x14:dxf>
          </x14:cfRule>
          <xm:sqref>G39:G43</xm:sqref>
        </x14:conditionalFormatting>
        <x14:conditionalFormatting xmlns:xm="http://schemas.microsoft.com/office/excel/2006/main">
          <x14:cfRule type="cellIs" priority="89" operator="equal" id="{28C1A37A-0B77-40A1-AAC5-85D407F73A7D}">
            <xm:f>Values!$A$8</xm:f>
            <x14:dxf>
              <fill>
                <patternFill>
                  <bgColor rgb="FF27AE60"/>
                </patternFill>
              </fill>
            </x14:dxf>
          </x14:cfRule>
          <x14:cfRule type="cellIs" priority="90" operator="equal" id="{203B661F-8B88-47F9-9CA5-968A12222701}">
            <xm:f>Values!$A$7</xm:f>
            <x14:dxf>
              <fill>
                <patternFill>
                  <bgColor rgb="FFFFFF00"/>
                </patternFill>
              </fill>
            </x14:dxf>
          </x14:cfRule>
          <x14:cfRule type="cellIs" priority="91" operator="equal" id="{88647BD7-0BD9-461E-87A0-53B0B2FF57C7}">
            <xm:f>Values!$A$6</xm:f>
            <x14:dxf>
              <fill>
                <patternFill>
                  <bgColor rgb="FFF39C12"/>
                </patternFill>
              </fill>
            </x14:dxf>
          </x14:cfRule>
          <x14:cfRule type="cellIs" priority="92" operator="equal" id="{4D34F572-2E34-43C1-A5C3-9B4A3C7E3E0A}">
            <xm:f>Values!$A$5</xm:f>
            <x14:dxf>
              <fill>
                <patternFill>
                  <bgColor rgb="FFE74C3C"/>
                </patternFill>
              </fill>
            </x14:dxf>
          </x14:cfRule>
          <xm:sqref>E45:E49</xm:sqref>
        </x14:conditionalFormatting>
        <x14:conditionalFormatting xmlns:xm="http://schemas.microsoft.com/office/excel/2006/main">
          <x14:cfRule type="cellIs" priority="93" operator="equal" id="{BE49A428-981D-4833-BEB7-F0F2181148FB}">
            <xm:f>Values!$A$15</xm:f>
            <x14:dxf>
              <fill>
                <patternFill>
                  <bgColor rgb="FF27AE60"/>
                </patternFill>
              </fill>
            </x14:dxf>
          </x14:cfRule>
          <x14:cfRule type="cellIs" priority="94" operator="equal" id="{D7BFF2E1-5183-440A-B84B-FC0F8961E4B7}">
            <xm:f>Values!$A$14</xm:f>
            <x14:dxf>
              <fill>
                <patternFill>
                  <bgColor rgb="FFFFFF00"/>
                </patternFill>
              </fill>
            </x14:dxf>
          </x14:cfRule>
          <x14:cfRule type="cellIs" priority="95" operator="equal" id="{1760D904-BD81-4ADA-B001-923814302C86}">
            <xm:f>Values!$A$13</xm:f>
            <x14:dxf>
              <fill>
                <patternFill>
                  <bgColor rgb="FFF39C12"/>
                </patternFill>
              </fill>
            </x14:dxf>
          </x14:cfRule>
          <x14:cfRule type="cellIs" priority="96" operator="equal" id="{A7E5185E-6CEC-4B10-AA32-4CC785090DB0}">
            <xm:f>Values!$A$12</xm:f>
            <x14:dxf>
              <fill>
                <patternFill>
                  <bgColor rgb="FFE74C3C"/>
                </patternFill>
              </fill>
            </x14:dxf>
          </x14:cfRule>
          <xm:sqref>F45:F49</xm:sqref>
        </x14:conditionalFormatting>
        <x14:conditionalFormatting xmlns:xm="http://schemas.microsoft.com/office/excel/2006/main">
          <x14:cfRule type="cellIs" priority="85" operator="equal" id="{FD56963C-D701-4EF0-9AFB-3E96888E7685}">
            <xm:f>Values!$A$22</xm:f>
            <x14:dxf>
              <fill>
                <patternFill>
                  <bgColor rgb="FF27AE60"/>
                </patternFill>
              </fill>
            </x14:dxf>
          </x14:cfRule>
          <x14:cfRule type="cellIs" priority="86" operator="equal" id="{20E5C8E1-ED58-43C4-9EF9-3D047F915B31}">
            <xm:f>Values!$A$21</xm:f>
            <x14:dxf>
              <fill>
                <patternFill>
                  <bgColor rgb="FFFFFF00"/>
                </patternFill>
              </fill>
            </x14:dxf>
          </x14:cfRule>
          <x14:cfRule type="cellIs" priority="87" operator="equal" id="{3BCA0717-48BD-4613-BC24-35861A0FB743}">
            <xm:f>Values!$A$20</xm:f>
            <x14:dxf>
              <fill>
                <patternFill>
                  <bgColor rgb="FFF39C12"/>
                </patternFill>
              </fill>
            </x14:dxf>
          </x14:cfRule>
          <x14:cfRule type="cellIs" priority="88" operator="equal" id="{25BB1611-91BD-415B-8265-A657EDAC3421}">
            <xm:f>Values!$A$19</xm:f>
            <x14:dxf>
              <fill>
                <patternFill>
                  <bgColor rgb="FFE74C3C"/>
                </patternFill>
              </fill>
            </x14:dxf>
          </x14:cfRule>
          <xm:sqref>G45:G49</xm:sqref>
        </x14:conditionalFormatting>
        <x14:conditionalFormatting xmlns:xm="http://schemas.microsoft.com/office/excel/2006/main">
          <x14:cfRule type="cellIs" priority="77" operator="equal" id="{A8E6D9A9-3808-4901-80D0-9E2368E6A7C1}">
            <xm:f>Values!$A$8</xm:f>
            <x14:dxf>
              <fill>
                <patternFill>
                  <bgColor rgb="FF27AE60"/>
                </patternFill>
              </fill>
            </x14:dxf>
          </x14:cfRule>
          <x14:cfRule type="cellIs" priority="78" operator="equal" id="{498F507C-DCB3-498C-A17E-38B7615CF904}">
            <xm:f>Values!$A$7</xm:f>
            <x14:dxf>
              <fill>
                <patternFill>
                  <bgColor rgb="FFFFFF00"/>
                </patternFill>
              </fill>
            </x14:dxf>
          </x14:cfRule>
          <x14:cfRule type="cellIs" priority="79" operator="equal" id="{96B93155-24E5-46C1-BE65-CC7D193A896A}">
            <xm:f>Values!$A$6</xm:f>
            <x14:dxf>
              <fill>
                <patternFill>
                  <bgColor rgb="FFF39C12"/>
                </patternFill>
              </fill>
            </x14:dxf>
          </x14:cfRule>
          <x14:cfRule type="cellIs" priority="80" operator="equal" id="{88A76C33-00A7-4C89-80B0-D70EE427F600}">
            <xm:f>Values!$A$5</xm:f>
            <x14:dxf>
              <fill>
                <patternFill>
                  <bgColor rgb="FFE74C3C"/>
                </patternFill>
              </fill>
            </x14:dxf>
          </x14:cfRule>
          <xm:sqref>E50</xm:sqref>
        </x14:conditionalFormatting>
        <x14:conditionalFormatting xmlns:xm="http://schemas.microsoft.com/office/excel/2006/main">
          <x14:cfRule type="cellIs" priority="81" operator="equal" id="{100DC7C7-390C-4BB2-B569-DF04E5353CD5}">
            <xm:f>Values!$A$15</xm:f>
            <x14:dxf>
              <fill>
                <patternFill>
                  <bgColor rgb="FF27AE60"/>
                </patternFill>
              </fill>
            </x14:dxf>
          </x14:cfRule>
          <x14:cfRule type="cellIs" priority="82" operator="equal" id="{5BF73AD8-52C4-44AC-BBCF-A83B47916D30}">
            <xm:f>Values!$A$14</xm:f>
            <x14:dxf>
              <fill>
                <patternFill>
                  <bgColor rgb="FFFFFF00"/>
                </patternFill>
              </fill>
            </x14:dxf>
          </x14:cfRule>
          <x14:cfRule type="cellIs" priority="83" operator="equal" id="{D98B3092-E76F-42A3-9078-4891AF9C4662}">
            <xm:f>Values!$A$13</xm:f>
            <x14:dxf>
              <fill>
                <patternFill>
                  <bgColor rgb="FFF39C12"/>
                </patternFill>
              </fill>
            </x14:dxf>
          </x14:cfRule>
          <x14:cfRule type="cellIs" priority="84" operator="equal" id="{8CD1F055-4554-4786-A72A-F3FDB35984C5}">
            <xm:f>Values!$A$12</xm:f>
            <x14:dxf>
              <fill>
                <patternFill>
                  <bgColor rgb="FFE74C3C"/>
                </patternFill>
              </fill>
            </x14:dxf>
          </x14:cfRule>
          <xm:sqref>F50</xm:sqref>
        </x14:conditionalFormatting>
        <x14:conditionalFormatting xmlns:xm="http://schemas.microsoft.com/office/excel/2006/main">
          <x14:cfRule type="cellIs" priority="73" operator="equal" id="{0F41A6B0-AEC9-4480-9969-CCF9E58FA287}">
            <xm:f>Values!$A$22</xm:f>
            <x14:dxf>
              <fill>
                <patternFill>
                  <bgColor rgb="FF27AE60"/>
                </patternFill>
              </fill>
            </x14:dxf>
          </x14:cfRule>
          <x14:cfRule type="cellIs" priority="74" operator="equal" id="{B2C76C17-04EF-4CE0-A38E-C8CF12D7A0C1}">
            <xm:f>Values!$A$21</xm:f>
            <x14:dxf>
              <fill>
                <patternFill>
                  <bgColor rgb="FFFFFF00"/>
                </patternFill>
              </fill>
            </x14:dxf>
          </x14:cfRule>
          <x14:cfRule type="cellIs" priority="75" operator="equal" id="{87B23968-BDDC-4570-956D-A5D1985C14A2}">
            <xm:f>Values!$A$20</xm:f>
            <x14:dxf>
              <fill>
                <patternFill>
                  <bgColor rgb="FFF39C12"/>
                </patternFill>
              </fill>
            </x14:dxf>
          </x14:cfRule>
          <x14:cfRule type="cellIs" priority="76" operator="equal" id="{0A78732B-2AE5-4CE1-A544-6EBCE4179F18}">
            <xm:f>Values!$A$19</xm:f>
            <x14:dxf>
              <fill>
                <patternFill>
                  <bgColor rgb="FFE74C3C"/>
                </patternFill>
              </fill>
            </x14:dxf>
          </x14:cfRule>
          <xm:sqref>G50</xm:sqref>
        </x14:conditionalFormatting>
        <x14:conditionalFormatting xmlns:xm="http://schemas.microsoft.com/office/excel/2006/main">
          <x14:cfRule type="cellIs" priority="65" operator="equal" id="{0C6A3E43-D991-41F3-988B-135CCD530020}">
            <xm:f>Values!$A$8</xm:f>
            <x14:dxf>
              <fill>
                <patternFill>
                  <bgColor rgb="FF27AE60"/>
                </patternFill>
              </fill>
            </x14:dxf>
          </x14:cfRule>
          <x14:cfRule type="cellIs" priority="66" operator="equal" id="{65BB5E02-0BA7-4F79-BE91-0C3B93B051A6}">
            <xm:f>Values!$A$7</xm:f>
            <x14:dxf>
              <fill>
                <patternFill>
                  <bgColor rgb="FFFFFF00"/>
                </patternFill>
              </fill>
            </x14:dxf>
          </x14:cfRule>
          <x14:cfRule type="cellIs" priority="67" operator="equal" id="{36548D46-CDFD-456B-816D-44B94538846B}">
            <xm:f>Values!$A$6</xm:f>
            <x14:dxf>
              <fill>
                <patternFill>
                  <bgColor rgb="FFF39C12"/>
                </patternFill>
              </fill>
            </x14:dxf>
          </x14:cfRule>
          <x14:cfRule type="cellIs" priority="68" operator="equal" id="{4C0ADA9C-32CC-4F8B-AC05-8625E8BA2B95}">
            <xm:f>Values!$A$5</xm:f>
            <x14:dxf>
              <fill>
                <patternFill>
                  <bgColor rgb="FFE74C3C"/>
                </patternFill>
              </fill>
            </x14:dxf>
          </x14:cfRule>
          <xm:sqref>E52:E56</xm:sqref>
        </x14:conditionalFormatting>
        <x14:conditionalFormatting xmlns:xm="http://schemas.microsoft.com/office/excel/2006/main">
          <x14:cfRule type="cellIs" priority="69" operator="equal" id="{A9CB12BD-4CF2-41F5-96A0-20995147DB06}">
            <xm:f>Values!$A$15</xm:f>
            <x14:dxf>
              <fill>
                <patternFill>
                  <bgColor rgb="FF27AE60"/>
                </patternFill>
              </fill>
            </x14:dxf>
          </x14:cfRule>
          <x14:cfRule type="cellIs" priority="70" operator="equal" id="{575B84A5-7C34-448F-9CCC-CC561DA1A026}">
            <xm:f>Values!$A$14</xm:f>
            <x14:dxf>
              <fill>
                <patternFill>
                  <bgColor rgb="FFFFFF00"/>
                </patternFill>
              </fill>
            </x14:dxf>
          </x14:cfRule>
          <x14:cfRule type="cellIs" priority="71" operator="equal" id="{406F75AB-21B1-4AEB-AA06-1A07ADAAFE3B}">
            <xm:f>Values!$A$13</xm:f>
            <x14:dxf>
              <fill>
                <patternFill>
                  <bgColor rgb="FFF39C12"/>
                </patternFill>
              </fill>
            </x14:dxf>
          </x14:cfRule>
          <x14:cfRule type="cellIs" priority="72" operator="equal" id="{94C41C16-D301-43F0-B66C-D97368030D1D}">
            <xm:f>Values!$A$12</xm:f>
            <x14:dxf>
              <fill>
                <patternFill>
                  <bgColor rgb="FFE74C3C"/>
                </patternFill>
              </fill>
            </x14:dxf>
          </x14:cfRule>
          <xm:sqref>F52:F56</xm:sqref>
        </x14:conditionalFormatting>
        <x14:conditionalFormatting xmlns:xm="http://schemas.microsoft.com/office/excel/2006/main">
          <x14:cfRule type="cellIs" priority="61" operator="equal" id="{F2E0D6B5-7C94-41D1-B99E-A957629DD71D}">
            <xm:f>Values!$A$22</xm:f>
            <x14:dxf>
              <fill>
                <patternFill>
                  <bgColor rgb="FF27AE60"/>
                </patternFill>
              </fill>
            </x14:dxf>
          </x14:cfRule>
          <x14:cfRule type="cellIs" priority="62" operator="equal" id="{3D1E3E7A-EDF9-4B9D-A627-B8D0E6E8783E}">
            <xm:f>Values!$A$21</xm:f>
            <x14:dxf>
              <fill>
                <patternFill>
                  <bgColor rgb="FFFFFF00"/>
                </patternFill>
              </fill>
            </x14:dxf>
          </x14:cfRule>
          <x14:cfRule type="cellIs" priority="63" operator="equal" id="{A0F63E74-40CD-4F90-9A8B-21177AD5703E}">
            <xm:f>Values!$A$20</xm:f>
            <x14:dxf>
              <fill>
                <patternFill>
                  <bgColor rgb="FFF39C12"/>
                </patternFill>
              </fill>
            </x14:dxf>
          </x14:cfRule>
          <x14:cfRule type="cellIs" priority="64" operator="equal" id="{9B3796FA-C5BA-4658-8774-7E778CC502A5}">
            <xm:f>Values!$A$19</xm:f>
            <x14:dxf>
              <fill>
                <patternFill>
                  <bgColor rgb="FFE74C3C"/>
                </patternFill>
              </fill>
            </x14:dxf>
          </x14:cfRule>
          <xm:sqref>G52:G56</xm:sqref>
        </x14:conditionalFormatting>
        <x14:conditionalFormatting xmlns:xm="http://schemas.microsoft.com/office/excel/2006/main">
          <x14:cfRule type="cellIs" priority="53" operator="equal" id="{F70B0A26-91BE-4DBA-8911-870966EDBACA}">
            <xm:f>Values!$A$8</xm:f>
            <x14:dxf>
              <fill>
                <patternFill>
                  <bgColor rgb="FF27AE60"/>
                </patternFill>
              </fill>
            </x14:dxf>
          </x14:cfRule>
          <x14:cfRule type="cellIs" priority="54" operator="equal" id="{600CD8B7-BED7-46C0-802E-6784F80FD753}">
            <xm:f>Values!$A$7</xm:f>
            <x14:dxf>
              <fill>
                <patternFill>
                  <bgColor rgb="FFFFFF00"/>
                </patternFill>
              </fill>
            </x14:dxf>
          </x14:cfRule>
          <x14:cfRule type="cellIs" priority="55" operator="equal" id="{1C9D3B15-65D4-4C8B-B2FB-F91B4FD3313F}">
            <xm:f>Values!$A$6</xm:f>
            <x14:dxf>
              <fill>
                <patternFill>
                  <bgColor rgb="FFF39C12"/>
                </patternFill>
              </fill>
            </x14:dxf>
          </x14:cfRule>
          <x14:cfRule type="cellIs" priority="56" operator="equal" id="{745AC468-FD54-4348-BA02-297F7999A3DF}">
            <xm:f>Values!$A$5</xm:f>
            <x14:dxf>
              <fill>
                <patternFill>
                  <bgColor rgb="FFE74C3C"/>
                </patternFill>
              </fill>
            </x14:dxf>
          </x14:cfRule>
          <xm:sqref>E57</xm:sqref>
        </x14:conditionalFormatting>
        <x14:conditionalFormatting xmlns:xm="http://schemas.microsoft.com/office/excel/2006/main">
          <x14:cfRule type="cellIs" priority="57" operator="equal" id="{9371F76B-DB0C-4B94-A487-9A8C071975F6}">
            <xm:f>Values!$A$15</xm:f>
            <x14:dxf>
              <fill>
                <patternFill>
                  <bgColor rgb="FF27AE60"/>
                </patternFill>
              </fill>
            </x14:dxf>
          </x14:cfRule>
          <x14:cfRule type="cellIs" priority="58" operator="equal" id="{522F2676-1C0C-43F1-8BE8-3AB9A9A158FB}">
            <xm:f>Values!$A$14</xm:f>
            <x14:dxf>
              <fill>
                <patternFill>
                  <bgColor rgb="FFFFFF00"/>
                </patternFill>
              </fill>
            </x14:dxf>
          </x14:cfRule>
          <x14:cfRule type="cellIs" priority="59" operator="equal" id="{646BE637-8F0D-459A-8224-845B150693E8}">
            <xm:f>Values!$A$13</xm:f>
            <x14:dxf>
              <fill>
                <patternFill>
                  <bgColor rgb="FFF39C12"/>
                </patternFill>
              </fill>
            </x14:dxf>
          </x14:cfRule>
          <x14:cfRule type="cellIs" priority="60" operator="equal" id="{3A9746B8-9483-4BDE-BFD3-0BB2B13FC53B}">
            <xm:f>Values!$A$12</xm:f>
            <x14:dxf>
              <fill>
                <patternFill>
                  <bgColor rgb="FFE74C3C"/>
                </patternFill>
              </fill>
            </x14:dxf>
          </x14:cfRule>
          <xm:sqref>F57</xm:sqref>
        </x14:conditionalFormatting>
        <x14:conditionalFormatting xmlns:xm="http://schemas.microsoft.com/office/excel/2006/main">
          <x14:cfRule type="cellIs" priority="49" operator="equal" id="{636C8C16-8674-4096-8912-658B6B516790}">
            <xm:f>Values!$A$22</xm:f>
            <x14:dxf>
              <fill>
                <patternFill>
                  <bgColor rgb="FF27AE60"/>
                </patternFill>
              </fill>
            </x14:dxf>
          </x14:cfRule>
          <x14:cfRule type="cellIs" priority="50" operator="equal" id="{67855F2A-C321-41D2-B99C-A1D7669F5D33}">
            <xm:f>Values!$A$21</xm:f>
            <x14:dxf>
              <fill>
                <patternFill>
                  <bgColor rgb="FFFFFF00"/>
                </patternFill>
              </fill>
            </x14:dxf>
          </x14:cfRule>
          <x14:cfRule type="cellIs" priority="51" operator="equal" id="{6029F222-94B9-423B-9CEC-680D4913C89B}">
            <xm:f>Values!$A$20</xm:f>
            <x14:dxf>
              <fill>
                <patternFill>
                  <bgColor rgb="FFF39C12"/>
                </patternFill>
              </fill>
            </x14:dxf>
          </x14:cfRule>
          <x14:cfRule type="cellIs" priority="52" operator="equal" id="{2EF83CEA-1DAD-4A73-8013-2E11A7E28CA6}">
            <xm:f>Values!$A$19</xm:f>
            <x14:dxf>
              <fill>
                <patternFill>
                  <bgColor rgb="FFE74C3C"/>
                </patternFill>
              </fill>
            </x14:dxf>
          </x14:cfRule>
          <xm:sqref>G57</xm:sqref>
        </x14:conditionalFormatting>
        <x14:conditionalFormatting xmlns:xm="http://schemas.microsoft.com/office/excel/2006/main">
          <x14:cfRule type="cellIs" priority="41" operator="equal" id="{879E1B48-9C35-457B-B84C-9F554C280F30}">
            <xm:f>Values!$A$8</xm:f>
            <x14:dxf>
              <fill>
                <patternFill>
                  <bgColor rgb="FF27AE60"/>
                </patternFill>
              </fill>
            </x14:dxf>
          </x14:cfRule>
          <x14:cfRule type="cellIs" priority="42" operator="equal" id="{1FCD8619-F4AA-4E72-9856-5E66769E0F77}">
            <xm:f>Values!$A$7</xm:f>
            <x14:dxf>
              <fill>
                <patternFill>
                  <bgColor rgb="FFFFFF00"/>
                </patternFill>
              </fill>
            </x14:dxf>
          </x14:cfRule>
          <x14:cfRule type="cellIs" priority="43" operator="equal" id="{C73CF0DA-9C77-471C-8D28-8F3F56BEA057}">
            <xm:f>Values!$A$6</xm:f>
            <x14:dxf>
              <fill>
                <patternFill>
                  <bgColor rgb="FFF39C12"/>
                </patternFill>
              </fill>
            </x14:dxf>
          </x14:cfRule>
          <x14:cfRule type="cellIs" priority="44" operator="equal" id="{66C3B2BC-F14F-4754-8602-B09D5A1AEE81}">
            <xm:f>Values!$A$5</xm:f>
            <x14:dxf>
              <fill>
                <patternFill>
                  <bgColor rgb="FFE74C3C"/>
                </patternFill>
              </fill>
            </x14:dxf>
          </x14:cfRule>
          <xm:sqref>E58:E60</xm:sqref>
        </x14:conditionalFormatting>
        <x14:conditionalFormatting xmlns:xm="http://schemas.microsoft.com/office/excel/2006/main">
          <x14:cfRule type="cellIs" priority="45" operator="equal" id="{AA3F331E-E688-4071-BAD7-C39A9CEF771D}">
            <xm:f>Values!$A$15</xm:f>
            <x14:dxf>
              <fill>
                <patternFill>
                  <bgColor rgb="FF27AE60"/>
                </patternFill>
              </fill>
            </x14:dxf>
          </x14:cfRule>
          <x14:cfRule type="cellIs" priority="46" operator="equal" id="{B2064231-AD26-4AEE-96A6-E12ABB1E968F}">
            <xm:f>Values!$A$14</xm:f>
            <x14:dxf>
              <fill>
                <patternFill>
                  <bgColor rgb="FFFFFF00"/>
                </patternFill>
              </fill>
            </x14:dxf>
          </x14:cfRule>
          <x14:cfRule type="cellIs" priority="47" operator="equal" id="{A101D77B-2F4A-43B6-A0E2-EDD2B34F39EA}">
            <xm:f>Values!$A$13</xm:f>
            <x14:dxf>
              <fill>
                <patternFill>
                  <bgColor rgb="FFF39C12"/>
                </patternFill>
              </fill>
            </x14:dxf>
          </x14:cfRule>
          <x14:cfRule type="cellIs" priority="48" operator="equal" id="{BABE14F1-7F87-444A-A670-8BB0409D0196}">
            <xm:f>Values!$A$12</xm:f>
            <x14:dxf>
              <fill>
                <patternFill>
                  <bgColor rgb="FFE74C3C"/>
                </patternFill>
              </fill>
            </x14:dxf>
          </x14:cfRule>
          <xm:sqref>F58:F60</xm:sqref>
        </x14:conditionalFormatting>
        <x14:conditionalFormatting xmlns:xm="http://schemas.microsoft.com/office/excel/2006/main">
          <x14:cfRule type="cellIs" priority="37" operator="equal" id="{61C6AFD8-463C-44EB-99D9-C22151C75AE5}">
            <xm:f>Values!$A$22</xm:f>
            <x14:dxf>
              <fill>
                <patternFill>
                  <bgColor rgb="FF27AE60"/>
                </patternFill>
              </fill>
            </x14:dxf>
          </x14:cfRule>
          <x14:cfRule type="cellIs" priority="38" operator="equal" id="{760A803D-A06A-4BF8-8EF2-EA73910D3F0B}">
            <xm:f>Values!$A$21</xm:f>
            <x14:dxf>
              <fill>
                <patternFill>
                  <bgColor rgb="FFFFFF00"/>
                </patternFill>
              </fill>
            </x14:dxf>
          </x14:cfRule>
          <x14:cfRule type="cellIs" priority="39" operator="equal" id="{DA795B3C-3632-4555-9B44-3A1C53853DBF}">
            <xm:f>Values!$A$20</xm:f>
            <x14:dxf>
              <fill>
                <patternFill>
                  <bgColor rgb="FFF39C12"/>
                </patternFill>
              </fill>
            </x14:dxf>
          </x14:cfRule>
          <x14:cfRule type="cellIs" priority="40" operator="equal" id="{23680718-BC8C-40B7-9F90-188BB81B2D4D}">
            <xm:f>Values!$A$19</xm:f>
            <x14:dxf>
              <fill>
                <patternFill>
                  <bgColor rgb="FFE74C3C"/>
                </patternFill>
              </fill>
            </x14:dxf>
          </x14:cfRule>
          <xm:sqref>G58:G60</xm:sqref>
        </x14:conditionalFormatting>
        <x14:conditionalFormatting xmlns:xm="http://schemas.microsoft.com/office/excel/2006/main">
          <x14:cfRule type="cellIs" priority="29" operator="equal" id="{2B024479-90EC-4726-B0E7-7BCDCCA939AB}">
            <xm:f>Values!$A$8</xm:f>
            <x14:dxf>
              <fill>
                <patternFill>
                  <bgColor rgb="FF27AE60"/>
                </patternFill>
              </fill>
            </x14:dxf>
          </x14:cfRule>
          <x14:cfRule type="cellIs" priority="30" operator="equal" id="{7B015606-D665-4CA7-83AC-D9E167D556BC}">
            <xm:f>Values!$A$7</xm:f>
            <x14:dxf>
              <fill>
                <patternFill>
                  <bgColor rgb="FFFFFF00"/>
                </patternFill>
              </fill>
            </x14:dxf>
          </x14:cfRule>
          <x14:cfRule type="cellIs" priority="31" operator="equal" id="{ABAD972B-88D0-44EB-8B75-FB0A4F9A9175}">
            <xm:f>Values!$A$6</xm:f>
            <x14:dxf>
              <fill>
                <patternFill>
                  <bgColor rgb="FFF39C12"/>
                </patternFill>
              </fill>
            </x14:dxf>
          </x14:cfRule>
          <x14:cfRule type="cellIs" priority="32" operator="equal" id="{7BBC40D3-397F-44F0-AEC9-226198B9D50A}">
            <xm:f>Values!$A$5</xm:f>
            <x14:dxf>
              <fill>
                <patternFill>
                  <bgColor rgb="FFE74C3C"/>
                </patternFill>
              </fill>
            </x14:dxf>
          </x14:cfRule>
          <xm:sqref>E62:E65</xm:sqref>
        </x14:conditionalFormatting>
        <x14:conditionalFormatting xmlns:xm="http://schemas.microsoft.com/office/excel/2006/main">
          <x14:cfRule type="cellIs" priority="33" operator="equal" id="{E49B527C-F925-4809-9FBE-042B12427E0C}">
            <xm:f>Values!$A$15</xm:f>
            <x14:dxf>
              <fill>
                <patternFill>
                  <bgColor rgb="FF27AE60"/>
                </patternFill>
              </fill>
            </x14:dxf>
          </x14:cfRule>
          <x14:cfRule type="cellIs" priority="34" operator="equal" id="{8862120F-8C47-4A3C-B0B2-3893F3F016B0}">
            <xm:f>Values!$A$14</xm:f>
            <x14:dxf>
              <fill>
                <patternFill>
                  <bgColor rgb="FFFFFF00"/>
                </patternFill>
              </fill>
            </x14:dxf>
          </x14:cfRule>
          <x14:cfRule type="cellIs" priority="35" operator="equal" id="{FC6E07EF-629E-4997-8566-492E63F0DF3F}">
            <xm:f>Values!$A$13</xm:f>
            <x14:dxf>
              <fill>
                <patternFill>
                  <bgColor rgb="FFF39C12"/>
                </patternFill>
              </fill>
            </x14:dxf>
          </x14:cfRule>
          <x14:cfRule type="cellIs" priority="36" operator="equal" id="{78D1B376-CA60-42AB-87B4-2EA6309ECFDE}">
            <xm:f>Values!$A$12</xm:f>
            <x14:dxf>
              <fill>
                <patternFill>
                  <bgColor rgb="FFE74C3C"/>
                </patternFill>
              </fill>
            </x14:dxf>
          </x14:cfRule>
          <xm:sqref>F62:F65</xm:sqref>
        </x14:conditionalFormatting>
        <x14:conditionalFormatting xmlns:xm="http://schemas.microsoft.com/office/excel/2006/main">
          <x14:cfRule type="cellIs" priority="25" operator="equal" id="{4538287B-2C63-455A-A5AA-8504D5F7C1E6}">
            <xm:f>Values!$A$22</xm:f>
            <x14:dxf>
              <fill>
                <patternFill>
                  <bgColor rgb="FF27AE60"/>
                </patternFill>
              </fill>
            </x14:dxf>
          </x14:cfRule>
          <x14:cfRule type="cellIs" priority="26" operator="equal" id="{0100B9ED-DC4B-406B-9A4C-D4D91ED2EAAD}">
            <xm:f>Values!$A$21</xm:f>
            <x14:dxf>
              <fill>
                <patternFill>
                  <bgColor rgb="FFFFFF00"/>
                </patternFill>
              </fill>
            </x14:dxf>
          </x14:cfRule>
          <x14:cfRule type="cellIs" priority="27" operator="equal" id="{1FA61C83-CCFE-4698-AACB-50E271B916E1}">
            <xm:f>Values!$A$20</xm:f>
            <x14:dxf>
              <fill>
                <patternFill>
                  <bgColor rgb="FFF39C12"/>
                </patternFill>
              </fill>
            </x14:dxf>
          </x14:cfRule>
          <x14:cfRule type="cellIs" priority="28" operator="equal" id="{315FCD40-A3EE-4809-A771-B5B39BBD6DD6}">
            <xm:f>Values!$A$19</xm:f>
            <x14:dxf>
              <fill>
                <patternFill>
                  <bgColor rgb="FFE74C3C"/>
                </patternFill>
              </fill>
            </x14:dxf>
          </x14:cfRule>
          <xm:sqref>G62:G65</xm:sqref>
        </x14:conditionalFormatting>
        <x14:conditionalFormatting xmlns:xm="http://schemas.microsoft.com/office/excel/2006/main">
          <x14:cfRule type="cellIs" priority="17" operator="equal" id="{6A569CB1-3655-4150-B407-B73F05A35223}">
            <xm:f>Values!$A$8</xm:f>
            <x14:dxf>
              <fill>
                <patternFill>
                  <bgColor rgb="FF27AE60"/>
                </patternFill>
              </fill>
            </x14:dxf>
          </x14:cfRule>
          <x14:cfRule type="cellIs" priority="18" operator="equal" id="{28E1AFCD-F765-46E0-BF03-93C5C9AD1046}">
            <xm:f>Values!$A$7</xm:f>
            <x14:dxf>
              <fill>
                <patternFill>
                  <bgColor rgb="FFFFFF00"/>
                </patternFill>
              </fill>
            </x14:dxf>
          </x14:cfRule>
          <x14:cfRule type="cellIs" priority="19" operator="equal" id="{4675CD84-FDFC-4D47-8575-B7435FDE1121}">
            <xm:f>Values!$A$6</xm:f>
            <x14:dxf>
              <fill>
                <patternFill>
                  <bgColor rgb="FFF39C12"/>
                </patternFill>
              </fill>
            </x14:dxf>
          </x14:cfRule>
          <x14:cfRule type="cellIs" priority="20" operator="equal" id="{508FAFC5-13D9-445D-8639-690FFD79B4B3}">
            <xm:f>Values!$A$5</xm:f>
            <x14:dxf>
              <fill>
                <patternFill>
                  <bgColor rgb="FFE74C3C"/>
                </patternFill>
              </fill>
            </x14:dxf>
          </x14:cfRule>
          <xm:sqref>E67:E69 E72</xm:sqref>
        </x14:conditionalFormatting>
        <x14:conditionalFormatting xmlns:xm="http://schemas.microsoft.com/office/excel/2006/main">
          <x14:cfRule type="cellIs" priority="21" operator="equal" id="{77927212-B4DE-4F66-8551-9984CEABBD08}">
            <xm:f>Values!$A$15</xm:f>
            <x14:dxf>
              <fill>
                <patternFill>
                  <bgColor rgb="FF27AE60"/>
                </patternFill>
              </fill>
            </x14:dxf>
          </x14:cfRule>
          <x14:cfRule type="cellIs" priority="22" operator="equal" id="{DBE73F02-0FD8-40B3-A7D7-DCFC484D7E59}">
            <xm:f>Values!$A$14</xm:f>
            <x14:dxf>
              <fill>
                <patternFill>
                  <bgColor rgb="FFFFFF00"/>
                </patternFill>
              </fill>
            </x14:dxf>
          </x14:cfRule>
          <x14:cfRule type="cellIs" priority="23" operator="equal" id="{51EA2303-8C13-47AD-8FFB-7DCB56737B01}">
            <xm:f>Values!$A$13</xm:f>
            <x14:dxf>
              <fill>
                <patternFill>
                  <bgColor rgb="FFF39C12"/>
                </patternFill>
              </fill>
            </x14:dxf>
          </x14:cfRule>
          <x14:cfRule type="cellIs" priority="24" operator="equal" id="{EE29A659-E093-4676-9BCE-9E23BFC9AD4A}">
            <xm:f>Values!$A$12</xm:f>
            <x14:dxf>
              <fill>
                <patternFill>
                  <bgColor rgb="FFE74C3C"/>
                </patternFill>
              </fill>
            </x14:dxf>
          </x14:cfRule>
          <xm:sqref>F67:F69 F72</xm:sqref>
        </x14:conditionalFormatting>
        <x14:conditionalFormatting xmlns:xm="http://schemas.microsoft.com/office/excel/2006/main">
          <x14:cfRule type="cellIs" priority="13" operator="equal" id="{B525286D-F8F3-41A4-B487-3A144F18FD26}">
            <xm:f>Values!$A$22</xm:f>
            <x14:dxf>
              <fill>
                <patternFill>
                  <bgColor rgb="FF27AE60"/>
                </patternFill>
              </fill>
            </x14:dxf>
          </x14:cfRule>
          <x14:cfRule type="cellIs" priority="14" operator="equal" id="{B82987FC-7EED-4622-B21F-59B47FD9059A}">
            <xm:f>Values!$A$21</xm:f>
            <x14:dxf>
              <fill>
                <patternFill>
                  <bgColor rgb="FFFFFF00"/>
                </patternFill>
              </fill>
            </x14:dxf>
          </x14:cfRule>
          <x14:cfRule type="cellIs" priority="15" operator="equal" id="{9ECE46E5-A03A-43E4-8421-A9FA27088BE7}">
            <xm:f>Values!$A$20</xm:f>
            <x14:dxf>
              <fill>
                <patternFill>
                  <bgColor rgb="FFF39C12"/>
                </patternFill>
              </fill>
            </x14:dxf>
          </x14:cfRule>
          <x14:cfRule type="cellIs" priority="16" operator="equal" id="{859854F5-CB8E-4E89-BA7C-44655C7EE20A}">
            <xm:f>Values!$A$19</xm:f>
            <x14:dxf>
              <fill>
                <patternFill>
                  <bgColor rgb="FFE74C3C"/>
                </patternFill>
              </fill>
            </x14:dxf>
          </x14:cfRule>
          <xm:sqref>G67:G69 G72</xm:sqref>
        </x14:conditionalFormatting>
        <x14:conditionalFormatting xmlns:xm="http://schemas.microsoft.com/office/excel/2006/main">
          <x14:cfRule type="cellIs" priority="5" operator="equal" id="{65429F0B-EF1D-47B0-B497-156A9527C784}">
            <xm:f>Values!$A$8</xm:f>
            <x14:dxf>
              <fill>
                <patternFill>
                  <bgColor rgb="FF27AE60"/>
                </patternFill>
              </fill>
            </x14:dxf>
          </x14:cfRule>
          <x14:cfRule type="cellIs" priority="6" operator="equal" id="{2A402E72-D91A-4C6E-9B67-4D3F081D2A1F}">
            <xm:f>Values!$A$7</xm:f>
            <x14:dxf>
              <fill>
                <patternFill>
                  <bgColor rgb="FFFFFF00"/>
                </patternFill>
              </fill>
            </x14:dxf>
          </x14:cfRule>
          <x14:cfRule type="cellIs" priority="7" operator="equal" id="{81DBBD8E-8370-43F7-BEF2-F481D0E7B95F}">
            <xm:f>Values!$A$6</xm:f>
            <x14:dxf>
              <fill>
                <patternFill>
                  <bgColor rgb="FFF39C12"/>
                </patternFill>
              </fill>
            </x14:dxf>
          </x14:cfRule>
          <x14:cfRule type="cellIs" priority="8" operator="equal" id="{5EEDAEC1-30F5-427C-9FAD-3027030C3135}">
            <xm:f>Values!$A$5</xm:f>
            <x14:dxf>
              <fill>
                <patternFill>
                  <bgColor rgb="FFE74C3C"/>
                </patternFill>
              </fill>
            </x14:dxf>
          </x14:cfRule>
          <xm:sqref>E71</xm:sqref>
        </x14:conditionalFormatting>
        <x14:conditionalFormatting xmlns:xm="http://schemas.microsoft.com/office/excel/2006/main">
          <x14:cfRule type="cellIs" priority="9" operator="equal" id="{92A29BFA-2AC9-41B2-B316-A9519EE16541}">
            <xm:f>Values!$A$15</xm:f>
            <x14:dxf>
              <fill>
                <patternFill>
                  <bgColor rgb="FF27AE60"/>
                </patternFill>
              </fill>
            </x14:dxf>
          </x14:cfRule>
          <x14:cfRule type="cellIs" priority="10" operator="equal" id="{38DD5F24-167F-43BE-9059-F443D7639588}">
            <xm:f>Values!$A$14</xm:f>
            <x14:dxf>
              <fill>
                <patternFill>
                  <bgColor rgb="FFFFFF00"/>
                </patternFill>
              </fill>
            </x14:dxf>
          </x14:cfRule>
          <x14:cfRule type="cellIs" priority="11" operator="equal" id="{806A09A9-330E-4EC0-A31A-CA9B25FE903A}">
            <xm:f>Values!$A$13</xm:f>
            <x14:dxf>
              <fill>
                <patternFill>
                  <bgColor rgb="FFF39C12"/>
                </patternFill>
              </fill>
            </x14:dxf>
          </x14:cfRule>
          <x14:cfRule type="cellIs" priority="12" operator="equal" id="{D57D120C-A96C-4343-8D53-CE5A2642F271}">
            <xm:f>Values!$A$12</xm:f>
            <x14:dxf>
              <fill>
                <patternFill>
                  <bgColor rgb="FFE74C3C"/>
                </patternFill>
              </fill>
            </x14:dxf>
          </x14:cfRule>
          <xm:sqref>F71</xm:sqref>
        </x14:conditionalFormatting>
        <x14:conditionalFormatting xmlns:xm="http://schemas.microsoft.com/office/excel/2006/main">
          <x14:cfRule type="cellIs" priority="1" operator="equal" id="{5FA42230-9FB1-48E7-94F9-9FB402A861AD}">
            <xm:f>Values!$A$22</xm:f>
            <x14:dxf>
              <fill>
                <patternFill>
                  <bgColor rgb="FF27AE60"/>
                </patternFill>
              </fill>
            </x14:dxf>
          </x14:cfRule>
          <x14:cfRule type="cellIs" priority="2" operator="equal" id="{399E9FFC-BD74-4291-8E00-1495935677DD}">
            <xm:f>Values!$A$21</xm:f>
            <x14:dxf>
              <fill>
                <patternFill>
                  <bgColor rgb="FFFFFF00"/>
                </patternFill>
              </fill>
            </x14:dxf>
          </x14:cfRule>
          <x14:cfRule type="cellIs" priority="3" operator="equal" id="{F167AA90-0BB0-4E9E-93B7-6026EB960669}">
            <xm:f>Values!$A$20</xm:f>
            <x14:dxf>
              <fill>
                <patternFill>
                  <bgColor rgb="FFF39C12"/>
                </patternFill>
              </fill>
            </x14:dxf>
          </x14:cfRule>
          <x14:cfRule type="cellIs" priority="4" operator="equal" id="{0FC3EC61-C2FC-4481-8B95-0B2517994D89}">
            <xm:f>Values!$A$19</xm:f>
            <x14:dxf>
              <fill>
                <patternFill>
                  <bgColor rgb="FFE74C3C"/>
                </patternFill>
              </fill>
            </x14:dxf>
          </x14:cfRule>
          <xm:sqref>G71</xm:sqref>
        </x14:conditionalFormatting>
      </x14:conditionalFormattings>
    </ext>
    <ext xmlns:x14="http://schemas.microsoft.com/office/spreadsheetml/2009/9/main" uri="{CCE6A557-97BC-4b89-ADB6-D9C93CAAB3DF}">
      <x14:dataValidations xmlns:xm="http://schemas.microsoft.com/office/excel/2006/main" disablePrompts="1" count="3">
        <x14:dataValidation type="list" allowBlank="1" showInputMessage="1" showErrorMessage="1" xr:uid="{72639647-96F7-4C84-8A2F-018308B3FA68}">
          <x14:formula1>
            <xm:f>Values!$A$4:$A$8</xm:f>
          </x14:formula1>
          <xm:sqref>E22:E26 E28:E32 E34:E37 E39:E43 E45:E50 E52:E60 E62:E65 E67:E69 E71:E72</xm:sqref>
        </x14:dataValidation>
        <x14:dataValidation type="list" allowBlank="1" showInputMessage="1" showErrorMessage="1" xr:uid="{C9C9F63E-950C-44ED-A7AA-FCA3CECBA2D0}">
          <x14:formula1>
            <xm:f>Values!$A$11:$A$15</xm:f>
          </x14:formula1>
          <xm:sqref>F22:F26 F28:F32 F34:F37 F39:F43 F45:F50 F52:F60 F62:F65 F67:F69 F71:F72</xm:sqref>
        </x14:dataValidation>
        <x14:dataValidation type="list" allowBlank="1" showInputMessage="1" showErrorMessage="1" xr:uid="{C593B51E-79BC-4F6A-91D9-53AA577B7DF5}">
          <x14:formula1>
            <xm:f>Values!$A$18:$A$22</xm:f>
          </x14:formula1>
          <xm:sqref>G22:G26 G28:G32 G34:G37 G39:G43 G45:G50 G52:G60 G62:G65 G67:G69 G71:G72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C7B8E-502E-45CC-9B44-540D6470F7BF}">
  <sheetPr>
    <pageSetUpPr fitToPage="1"/>
  </sheetPr>
  <dimension ref="A1:N31"/>
  <sheetViews>
    <sheetView topLeftCell="C1" zoomScale="70" zoomScaleNormal="70" workbookViewId="0">
      <pane ySplit="17" topLeftCell="A23" activePane="bottomLeft" state="frozen"/>
      <selection activeCell="D13" sqref="D13"/>
      <selection pane="bottomLeft" activeCell="C22" sqref="C22:C23"/>
    </sheetView>
  </sheetViews>
  <sheetFormatPr defaultRowHeight="15"/>
  <cols>
    <col min="2" max="2" width="71.28515625" customWidth="1"/>
    <col min="3" max="3" width="34" customWidth="1"/>
    <col min="4" max="4" width="26" customWidth="1"/>
    <col min="5" max="7" width="30.5703125" customWidth="1"/>
    <col min="8" max="8" width="60.5703125" customWidth="1"/>
    <col min="9" max="12" width="9.28515625" customWidth="1"/>
  </cols>
  <sheetData>
    <row r="1" spans="1:9" ht="59.65" customHeight="1">
      <c r="A1" s="102" t="s">
        <v>174</v>
      </c>
      <c r="B1" s="102"/>
      <c r="C1" s="103" t="s">
        <v>178</v>
      </c>
      <c r="D1" s="103"/>
      <c r="E1" s="103"/>
      <c r="F1" s="103"/>
      <c r="G1" s="54" t="s">
        <v>175</v>
      </c>
    </row>
    <row r="3" spans="1:9">
      <c r="E3" s="9" t="s">
        <v>2</v>
      </c>
      <c r="F3" s="9" t="s">
        <v>19</v>
      </c>
      <c r="G3" s="9" t="s">
        <v>122</v>
      </c>
      <c r="I3" s="9" t="s">
        <v>172</v>
      </c>
    </row>
    <row r="4" spans="1:9">
      <c r="C4" s="106" t="str">
        <f>B21</f>
        <v>Privacy statement</v>
      </c>
      <c r="D4" s="106"/>
      <c r="E4" s="57">
        <f>E21</f>
        <v>0.33</v>
      </c>
      <c r="F4" s="57">
        <f>F21</f>
        <v>0.495</v>
      </c>
      <c r="G4" s="57">
        <f>G21</f>
        <v>0.5</v>
      </c>
      <c r="I4" s="9" t="s">
        <v>173</v>
      </c>
    </row>
    <row r="5" spans="1:9">
      <c r="C5" s="112"/>
      <c r="D5" s="112"/>
      <c r="E5" s="58"/>
      <c r="F5" s="58"/>
      <c r="G5" s="58"/>
    </row>
    <row r="6" spans="1:9">
      <c r="C6" s="112"/>
      <c r="D6" s="112"/>
      <c r="E6" s="58"/>
      <c r="F6" s="58"/>
      <c r="G6" s="58"/>
    </row>
    <row r="7" spans="1:9">
      <c r="C7" s="112"/>
      <c r="D7" s="112"/>
      <c r="E7" s="58"/>
      <c r="F7" s="58"/>
      <c r="G7" s="58"/>
    </row>
    <row r="8" spans="1:9">
      <c r="C8" s="112"/>
      <c r="D8" s="112"/>
      <c r="E8" s="58"/>
      <c r="F8" s="58"/>
      <c r="G8" s="58"/>
    </row>
    <row r="9" spans="1:9">
      <c r="C9" s="112"/>
      <c r="D9" s="112"/>
      <c r="E9" s="58"/>
      <c r="F9" s="58"/>
      <c r="G9" s="58"/>
    </row>
    <row r="10" spans="1:9">
      <c r="C10" s="112"/>
      <c r="D10" s="112"/>
      <c r="E10" s="58"/>
      <c r="F10" s="58"/>
      <c r="G10" s="58"/>
    </row>
    <row r="11" spans="1:9">
      <c r="C11" s="112"/>
      <c r="D11" s="112"/>
      <c r="E11" s="58"/>
      <c r="F11" s="58"/>
      <c r="G11" s="58"/>
    </row>
    <row r="12" spans="1:9">
      <c r="C12" s="112"/>
      <c r="D12" s="112"/>
      <c r="E12" s="58"/>
      <c r="F12" s="58"/>
      <c r="G12" s="58"/>
    </row>
    <row r="14" spans="1:9">
      <c r="D14" s="39" t="s">
        <v>154</v>
      </c>
      <c r="E14" s="44">
        <f>I25</f>
        <v>0.33</v>
      </c>
      <c r="F14" s="44">
        <f>J26</f>
        <v>0.495</v>
      </c>
      <c r="G14" s="44">
        <f>K27</f>
        <v>0.5</v>
      </c>
    </row>
    <row r="15" spans="1:9">
      <c r="D15" s="42"/>
    </row>
    <row r="20" spans="1:14" s="11" customFormat="1" ht="15.75" thickBot="1">
      <c r="A20" s="10" t="s">
        <v>0</v>
      </c>
      <c r="B20" s="10" t="s">
        <v>15</v>
      </c>
      <c r="C20" s="10" t="s">
        <v>143</v>
      </c>
      <c r="D20" s="10" t="s">
        <v>144</v>
      </c>
      <c r="E20" s="10" t="s">
        <v>2</v>
      </c>
      <c r="F20" s="10" t="s">
        <v>14</v>
      </c>
      <c r="G20" s="10" t="s">
        <v>81</v>
      </c>
      <c r="H20" s="10" t="s">
        <v>204</v>
      </c>
      <c r="I20" s="10" t="s">
        <v>78</v>
      </c>
      <c r="J20" s="10" t="s">
        <v>79</v>
      </c>
      <c r="K20" s="10" t="s">
        <v>80</v>
      </c>
    </row>
    <row r="21" spans="1:14" s="11" customFormat="1" ht="60" customHeight="1" thickBot="1">
      <c r="A21" s="27" t="s">
        <v>179</v>
      </c>
      <c r="B21" s="28" t="s">
        <v>180</v>
      </c>
      <c r="C21" s="26"/>
      <c r="D21" s="25"/>
      <c r="E21" s="29">
        <f>IFERROR(AVERAGE(I22:I23),1)</f>
        <v>0.33</v>
      </c>
      <c r="F21" s="29">
        <f>IFERROR(AVERAGE(J22:J23),1)</f>
        <v>0.495</v>
      </c>
      <c r="G21" s="29">
        <f>IFERROR(AVERAGE(K22:K23),1)</f>
        <v>0.5</v>
      </c>
      <c r="I21" s="14"/>
      <c r="J21" s="14"/>
      <c r="K21" s="14"/>
    </row>
    <row r="22" spans="1:14" ht="180" customHeight="1" thickTop="1" thickBot="1">
      <c r="A22" s="21" t="s">
        <v>181</v>
      </c>
      <c r="B22" s="20" t="s">
        <v>183</v>
      </c>
      <c r="C22" s="104" t="s">
        <v>182</v>
      </c>
      <c r="D22" s="104" t="s">
        <v>186</v>
      </c>
      <c r="E22" s="32" t="s">
        <v>7</v>
      </c>
      <c r="F22" s="32" t="s">
        <v>46</v>
      </c>
      <c r="G22" s="32" t="s">
        <v>44</v>
      </c>
      <c r="H22" s="60"/>
      <c r="I22" s="3">
        <f>IF(E22=Values!$A$5,Values!$C$5,IF(E22=Values!$A$6,Values!$C$6,IF(E22=Values!$A$7,Values!$C$7,IF(E22=Values!$A$8,Values!$C$8,"N/A"))))</f>
        <v>0.33</v>
      </c>
      <c r="J22" s="3">
        <f>IF(F22=Values!$A$12,Values!$C$12,IF(F22=Values!$A$13,Values!$C$13,IF(F22=Values!$A$14,Values!$C$14,IF(F22=Values!$A$15,Values!$C$15,"INVALID"))))</f>
        <v>0.33</v>
      </c>
      <c r="K22" s="3">
        <f>IF(G22=Values!$A$19,Values!$C$19,IF(G22=Values!$A$20,Values!$C$20,IF(G22=Values!$A$21,Values!$C$21,IF(G22=Values!$A$22,Values!$C$22,"INVALID"))))</f>
        <v>1</v>
      </c>
      <c r="L22" s="7"/>
    </row>
    <row r="23" spans="1:14" ht="180" customHeight="1" thickTop="1">
      <c r="A23" s="21" t="s">
        <v>185</v>
      </c>
      <c r="B23" s="20" t="s">
        <v>184</v>
      </c>
      <c r="C23" s="104"/>
      <c r="D23" s="104"/>
      <c r="E23" s="32" t="s">
        <v>82</v>
      </c>
      <c r="F23" s="32" t="s">
        <v>42</v>
      </c>
      <c r="G23" s="32" t="s">
        <v>18</v>
      </c>
      <c r="H23" s="61"/>
      <c r="I23" s="3" t="str">
        <f>IF(E23=Values!$A$5,Values!$C$5,IF(E23=Values!$A$6,Values!$C$6,IF(E23=Values!$A$7,Values!$C$7,IF(E23=Values!$A$8,Values!$C$8,"N/A"))))</f>
        <v>N/A</v>
      </c>
      <c r="J23" s="3">
        <f>IF(F23=Values!$A$12,Values!$C$12,IF(F23=Values!$A$13,Values!$C$13,IF(F23=Values!$A$14,Values!$C$14,IF(F23=Values!$A$15,Values!$C$15,"INVALID"))))</f>
        <v>0.66</v>
      </c>
      <c r="K23" s="3">
        <f>IF(G23=Values!$A$19,Values!$C$19,IF(G23=Values!$A$20,Values!$C$20,IF(G23=Values!$A$21,Values!$C$21,IF(G23=Values!$A$22,Values!$C$22,"INVALID"))))</f>
        <v>0</v>
      </c>
      <c r="L23" s="7"/>
    </row>
    <row r="24" spans="1:14" ht="12" customHeight="1">
      <c r="A24" s="21"/>
      <c r="B24" s="20"/>
      <c r="C24" s="2"/>
      <c r="D24" s="2"/>
      <c r="E24" s="32"/>
      <c r="F24" s="32"/>
      <c r="G24" s="32"/>
      <c r="I24" s="3"/>
      <c r="J24" s="3"/>
      <c r="K24" s="3"/>
      <c r="L24" s="7"/>
    </row>
    <row r="25" spans="1:14">
      <c r="G25" s="30" t="str">
        <f>E20</f>
        <v>Policies Complete</v>
      </c>
      <c r="I25" s="15">
        <f>IFERROR(AVERAGE(I21:I24),1)</f>
        <v>0.33</v>
      </c>
      <c r="J25" s="8"/>
      <c r="K25" s="8"/>
    </row>
    <row r="26" spans="1:14">
      <c r="G26" s="30" t="str">
        <f>F20</f>
        <v>Controls Implemented</v>
      </c>
      <c r="I26" s="2"/>
      <c r="J26" s="8">
        <f>IFERROR(AVERAGE(J21:J24),1)</f>
        <v>0.495</v>
      </c>
      <c r="K26" s="8"/>
    </row>
    <row r="27" spans="1:14">
      <c r="G27" s="30" t="str">
        <f>G20</f>
        <v>Reporting effective</v>
      </c>
      <c r="I27" s="2"/>
      <c r="J27" s="8"/>
      <c r="K27" s="8">
        <f>IFERROR(AVERAGE(K21:K24),1)</f>
        <v>0.5</v>
      </c>
    </row>
    <row r="28" spans="1:14">
      <c r="G28" s="30"/>
      <c r="I28" s="2"/>
      <c r="J28" s="8"/>
      <c r="K28" s="8"/>
    </row>
    <row r="29" spans="1:14">
      <c r="G29" s="30" t="s">
        <v>1</v>
      </c>
      <c r="I29" s="2"/>
      <c r="J29" s="8"/>
      <c r="K29" s="8">
        <f>MIN(I25,J26,K27)</f>
        <v>0.33</v>
      </c>
    </row>
    <row r="30" spans="1:14">
      <c r="G30" s="31" t="s">
        <v>22</v>
      </c>
      <c r="K30" s="8">
        <f>100%-K29</f>
        <v>0.66999999999999993</v>
      </c>
    </row>
    <row r="31" spans="1:14" ht="30" customHeight="1">
      <c r="A31" s="98" t="s">
        <v>4</v>
      </c>
      <c r="B31" s="98"/>
      <c r="C31" s="98"/>
      <c r="D31" s="98"/>
      <c r="E31" s="98"/>
      <c r="F31" s="98"/>
      <c r="G31" s="98"/>
      <c r="H31" s="98"/>
      <c r="I31" s="98"/>
      <c r="J31" s="98"/>
      <c r="K31" s="98"/>
      <c r="L31" s="98"/>
      <c r="M31" s="98"/>
      <c r="N31" s="98"/>
    </row>
  </sheetData>
  <mergeCells count="14">
    <mergeCell ref="C7:D7"/>
    <mergeCell ref="A1:B1"/>
    <mergeCell ref="C1:F1"/>
    <mergeCell ref="C4:D4"/>
    <mergeCell ref="C5:D5"/>
    <mergeCell ref="C6:D6"/>
    <mergeCell ref="C22:C23"/>
    <mergeCell ref="D22:D23"/>
    <mergeCell ref="A31:N31"/>
    <mergeCell ref="C8:D8"/>
    <mergeCell ref="C9:D9"/>
    <mergeCell ref="C10:D10"/>
    <mergeCell ref="C11:D11"/>
    <mergeCell ref="C12:D12"/>
  </mergeCells>
  <hyperlinks>
    <hyperlink ref="A31" r:id="rId1" display="http://creativecommons.org/licenses/by-sa/4.0/" xr:uid="{1D9CCF9A-75E6-4563-A374-1A9FE4B62754}"/>
  </hyperlinks>
  <pageMargins left="0.7" right="0.7" top="0.75" bottom="0.75" header="0.3" footer="0.3"/>
  <pageSetup scale="45" orientation="landscape" r:id="rId2"/>
  <drawing r:id="rId3"/>
  <extLst>
    <ext xmlns:x14="http://schemas.microsoft.com/office/spreadsheetml/2009/9/main" uri="{78C0D931-6437-407d-A8EE-F0AAD7539E65}">
      <x14:conditionalFormattings>
        <x14:conditionalFormatting xmlns:xm="http://schemas.microsoft.com/office/excel/2006/main">
          <x14:cfRule type="cellIs" priority="149" operator="equal" id="{EA617685-EDC6-43E1-80A6-0861E09E603F}">
            <xm:f>Values!$A$8</xm:f>
            <x14:dxf>
              <fill>
                <patternFill>
                  <bgColor rgb="FF27AE60"/>
                </patternFill>
              </fill>
            </x14:dxf>
          </x14:cfRule>
          <x14:cfRule type="cellIs" priority="150" operator="equal" id="{3B7751BD-43E6-4EA1-B8F6-936B995C8AD4}">
            <xm:f>Values!$A$7</xm:f>
            <x14:dxf>
              <fill>
                <patternFill>
                  <bgColor rgb="FFFFFF00"/>
                </patternFill>
              </fill>
            </x14:dxf>
          </x14:cfRule>
          <x14:cfRule type="cellIs" priority="151" operator="equal" id="{8DF1781C-FABD-4721-B8F6-89FCB9D9BD74}">
            <xm:f>Values!$A$6</xm:f>
            <x14:dxf>
              <fill>
                <patternFill>
                  <bgColor rgb="FFF39C12"/>
                </patternFill>
              </fill>
            </x14:dxf>
          </x14:cfRule>
          <x14:cfRule type="cellIs" priority="152" operator="equal" id="{267DD7E6-4681-439F-A744-F3E564DDDD19}">
            <xm:f>Values!$A$5</xm:f>
            <x14:dxf>
              <fill>
                <patternFill>
                  <bgColor rgb="FFE74C3C"/>
                </patternFill>
              </fill>
            </x14:dxf>
          </x14:cfRule>
          <xm:sqref>E22</xm:sqref>
        </x14:conditionalFormatting>
        <x14:conditionalFormatting xmlns:xm="http://schemas.microsoft.com/office/excel/2006/main">
          <x14:cfRule type="cellIs" priority="153" operator="equal" id="{72587D18-B1D6-408B-AA18-9B7B52DDC4FF}">
            <xm:f>Values!$A$15</xm:f>
            <x14:dxf>
              <fill>
                <patternFill>
                  <bgColor rgb="FF27AE60"/>
                </patternFill>
              </fill>
            </x14:dxf>
          </x14:cfRule>
          <x14:cfRule type="cellIs" priority="154" operator="equal" id="{04F9BE6F-0264-4B78-B924-8B07DCFE9FC8}">
            <xm:f>Values!$A$14</xm:f>
            <x14:dxf>
              <fill>
                <patternFill>
                  <bgColor rgb="FFFFFF00"/>
                </patternFill>
              </fill>
            </x14:dxf>
          </x14:cfRule>
          <x14:cfRule type="cellIs" priority="155" operator="equal" id="{4FAF7531-7052-44D4-BA97-CCF75E12CC9F}">
            <xm:f>Values!$A$13</xm:f>
            <x14:dxf>
              <fill>
                <patternFill>
                  <bgColor rgb="FFF39C12"/>
                </patternFill>
              </fill>
            </x14:dxf>
          </x14:cfRule>
          <x14:cfRule type="cellIs" priority="156" operator="equal" id="{E1BC64E0-3603-430B-B231-3BF87FE22C55}">
            <xm:f>Values!$A$12</xm:f>
            <x14:dxf>
              <fill>
                <patternFill>
                  <bgColor rgb="FFE74C3C"/>
                </patternFill>
              </fill>
            </x14:dxf>
          </x14:cfRule>
          <xm:sqref>F22</xm:sqref>
        </x14:conditionalFormatting>
        <x14:conditionalFormatting xmlns:xm="http://schemas.microsoft.com/office/excel/2006/main">
          <x14:cfRule type="cellIs" priority="145" operator="equal" id="{6CE46DA3-F10D-4CD6-B444-B5DCF48BFFA9}">
            <xm:f>Values!$A$22</xm:f>
            <x14:dxf>
              <fill>
                <patternFill>
                  <bgColor rgb="FF27AE60"/>
                </patternFill>
              </fill>
            </x14:dxf>
          </x14:cfRule>
          <x14:cfRule type="cellIs" priority="146" operator="equal" id="{08AFC2C2-D086-427F-8B0E-50D8EED147E6}">
            <xm:f>Values!$A$21</xm:f>
            <x14:dxf>
              <fill>
                <patternFill>
                  <bgColor rgb="FFFFFF00"/>
                </patternFill>
              </fill>
            </x14:dxf>
          </x14:cfRule>
          <x14:cfRule type="cellIs" priority="147" operator="equal" id="{0E06C8C4-A62F-4750-882B-76251C1BEAF1}">
            <xm:f>Values!$A$20</xm:f>
            <x14:dxf>
              <fill>
                <patternFill>
                  <bgColor rgb="FFF39C12"/>
                </patternFill>
              </fill>
            </x14:dxf>
          </x14:cfRule>
          <x14:cfRule type="cellIs" priority="148" operator="equal" id="{9F29A4FC-550F-436D-81B2-88A0F88BAF3A}">
            <xm:f>Values!$A$19</xm:f>
            <x14:dxf>
              <fill>
                <patternFill>
                  <bgColor rgb="FFE74C3C"/>
                </patternFill>
              </fill>
            </x14:dxf>
          </x14:cfRule>
          <xm:sqref>G22</xm:sqref>
        </x14:conditionalFormatting>
        <x14:conditionalFormatting xmlns:xm="http://schemas.microsoft.com/office/excel/2006/main">
          <x14:cfRule type="cellIs" priority="133" operator="equal" id="{645E5A19-7EAC-4C10-85D1-7870C50DF714}">
            <xm:f>Values!$A$22</xm:f>
            <x14:dxf>
              <fill>
                <patternFill>
                  <bgColor rgb="FF27AE60"/>
                </patternFill>
              </fill>
            </x14:dxf>
          </x14:cfRule>
          <x14:cfRule type="cellIs" priority="134" operator="equal" id="{C04FA38E-F016-4AEB-9D2A-EBA487F7221E}">
            <xm:f>Values!$A$21</xm:f>
            <x14:dxf>
              <fill>
                <patternFill>
                  <bgColor rgb="FFFFFF00"/>
                </patternFill>
              </fill>
            </x14:dxf>
          </x14:cfRule>
          <x14:cfRule type="cellIs" priority="135" operator="equal" id="{34A9E7C9-EC8F-4AEA-A7C8-D23716FF74F4}">
            <xm:f>Values!$A$20</xm:f>
            <x14:dxf>
              <fill>
                <patternFill>
                  <bgColor rgb="FFF39C12"/>
                </patternFill>
              </fill>
            </x14:dxf>
          </x14:cfRule>
          <x14:cfRule type="cellIs" priority="136" operator="equal" id="{A9E6B2A2-E1AD-4EFE-A9F6-9DD71B106DF4}">
            <xm:f>Values!$A$19</xm:f>
            <x14:dxf>
              <fill>
                <patternFill>
                  <bgColor rgb="FFE74C3C"/>
                </patternFill>
              </fill>
            </x14:dxf>
          </x14:cfRule>
          <xm:sqref>G23</xm:sqref>
        </x14:conditionalFormatting>
        <x14:conditionalFormatting xmlns:xm="http://schemas.microsoft.com/office/excel/2006/main">
          <x14:cfRule type="cellIs" priority="137" operator="equal" id="{386940BE-08FD-419A-9794-71EBCF5AD438}">
            <xm:f>Values!$A$8</xm:f>
            <x14:dxf>
              <fill>
                <patternFill>
                  <bgColor rgb="FF27AE60"/>
                </patternFill>
              </fill>
            </x14:dxf>
          </x14:cfRule>
          <x14:cfRule type="cellIs" priority="138" operator="equal" id="{9C621BDB-170C-47FD-9D75-BBFB2D4B0DE4}">
            <xm:f>Values!$A$7</xm:f>
            <x14:dxf>
              <fill>
                <patternFill>
                  <bgColor rgb="FFFFFF00"/>
                </patternFill>
              </fill>
            </x14:dxf>
          </x14:cfRule>
          <x14:cfRule type="cellIs" priority="139" operator="equal" id="{8CF187CE-BC11-4E33-AC30-2D3566223378}">
            <xm:f>Values!$A$6</xm:f>
            <x14:dxf>
              <fill>
                <patternFill>
                  <bgColor rgb="FFF39C12"/>
                </patternFill>
              </fill>
            </x14:dxf>
          </x14:cfRule>
          <x14:cfRule type="cellIs" priority="140" operator="equal" id="{E966E635-EBEF-44EC-9B22-4064B8EBB4B4}">
            <xm:f>Values!$A$5</xm:f>
            <x14:dxf>
              <fill>
                <patternFill>
                  <bgColor rgb="FFE74C3C"/>
                </patternFill>
              </fill>
            </x14:dxf>
          </x14:cfRule>
          <xm:sqref>E23</xm:sqref>
        </x14:conditionalFormatting>
        <x14:conditionalFormatting xmlns:xm="http://schemas.microsoft.com/office/excel/2006/main">
          <x14:cfRule type="cellIs" priority="141" operator="equal" id="{112D6D4B-0A84-4E79-8263-4D678B5A25B0}">
            <xm:f>Values!$A$15</xm:f>
            <x14:dxf>
              <fill>
                <patternFill>
                  <bgColor rgb="FF27AE60"/>
                </patternFill>
              </fill>
            </x14:dxf>
          </x14:cfRule>
          <x14:cfRule type="cellIs" priority="142" operator="equal" id="{CE9459C3-F0D0-4D81-8D31-26439C1D70DC}">
            <xm:f>Values!$A$14</xm:f>
            <x14:dxf>
              <fill>
                <patternFill>
                  <bgColor rgb="FFFFFF00"/>
                </patternFill>
              </fill>
            </x14:dxf>
          </x14:cfRule>
          <x14:cfRule type="cellIs" priority="143" operator="equal" id="{6A282F10-5B47-4E85-836B-A6A64AB274A6}">
            <xm:f>Values!$A$13</xm:f>
            <x14:dxf>
              <fill>
                <patternFill>
                  <bgColor rgb="FFF39C12"/>
                </patternFill>
              </fill>
            </x14:dxf>
          </x14:cfRule>
          <x14:cfRule type="cellIs" priority="144" operator="equal" id="{A65CB981-48E8-4704-AF96-B428A56FE316}">
            <xm:f>Values!$A$12</xm:f>
            <x14:dxf>
              <fill>
                <patternFill>
                  <bgColor rgb="FFE74C3C"/>
                </patternFill>
              </fill>
            </x14:dxf>
          </x14:cfRule>
          <xm:sqref>F23</xm:sqref>
        </x14:conditionalFormatting>
        <x14:conditionalFormatting xmlns:xm="http://schemas.microsoft.com/office/excel/2006/main">
          <x14:cfRule type="cellIs" priority="17" operator="equal" id="{5A04009C-4E53-4C3F-ABB1-FAF9D33AA943}">
            <xm:f>Values!$A$8</xm:f>
            <x14:dxf>
              <fill>
                <patternFill>
                  <bgColor rgb="FF27AE60"/>
                </patternFill>
              </fill>
            </x14:dxf>
          </x14:cfRule>
          <x14:cfRule type="cellIs" priority="18" operator="equal" id="{E99E508F-185F-4CC7-BBFB-4CE62C9E2A46}">
            <xm:f>Values!$A$7</xm:f>
            <x14:dxf>
              <fill>
                <patternFill>
                  <bgColor rgb="FFFFFF00"/>
                </patternFill>
              </fill>
            </x14:dxf>
          </x14:cfRule>
          <x14:cfRule type="cellIs" priority="19" operator="equal" id="{5D018C2B-0677-447C-80CF-2F0E0EF62C08}">
            <xm:f>Values!$A$6</xm:f>
            <x14:dxf>
              <fill>
                <patternFill>
                  <bgColor rgb="FFF39C12"/>
                </patternFill>
              </fill>
            </x14:dxf>
          </x14:cfRule>
          <x14:cfRule type="cellIs" priority="20" operator="equal" id="{472CF215-974D-4381-87B1-68642780EB53}">
            <xm:f>Values!$A$5</xm:f>
            <x14:dxf>
              <fill>
                <patternFill>
                  <bgColor rgb="FFE74C3C"/>
                </patternFill>
              </fill>
            </x14:dxf>
          </x14:cfRule>
          <xm:sqref>E24</xm:sqref>
        </x14:conditionalFormatting>
        <x14:conditionalFormatting xmlns:xm="http://schemas.microsoft.com/office/excel/2006/main">
          <x14:cfRule type="cellIs" priority="21" operator="equal" id="{5347B825-8B14-4DE8-8990-033C70FA78AB}">
            <xm:f>Values!$A$15</xm:f>
            <x14:dxf>
              <fill>
                <patternFill>
                  <bgColor rgb="FF27AE60"/>
                </patternFill>
              </fill>
            </x14:dxf>
          </x14:cfRule>
          <x14:cfRule type="cellIs" priority="22" operator="equal" id="{F1C2875E-08C6-4E0E-90E0-267CA67AE1E4}">
            <xm:f>Values!$A$14</xm:f>
            <x14:dxf>
              <fill>
                <patternFill>
                  <bgColor rgb="FFFFFF00"/>
                </patternFill>
              </fill>
            </x14:dxf>
          </x14:cfRule>
          <x14:cfRule type="cellIs" priority="23" operator="equal" id="{66BCC25E-DD00-449C-9089-55F4DE5D4B30}">
            <xm:f>Values!$A$13</xm:f>
            <x14:dxf>
              <fill>
                <patternFill>
                  <bgColor rgb="FFF39C12"/>
                </patternFill>
              </fill>
            </x14:dxf>
          </x14:cfRule>
          <x14:cfRule type="cellIs" priority="24" operator="equal" id="{23CC2D5E-0F7A-4F31-B513-06426D5E9435}">
            <xm:f>Values!$A$12</xm:f>
            <x14:dxf>
              <fill>
                <patternFill>
                  <bgColor rgb="FFE74C3C"/>
                </patternFill>
              </fill>
            </x14:dxf>
          </x14:cfRule>
          <xm:sqref>F24</xm:sqref>
        </x14:conditionalFormatting>
        <x14:conditionalFormatting xmlns:xm="http://schemas.microsoft.com/office/excel/2006/main">
          <x14:cfRule type="cellIs" priority="13" operator="equal" id="{4A8DD14B-8628-4660-A6E2-877893012CD3}">
            <xm:f>Values!$A$22</xm:f>
            <x14:dxf>
              <fill>
                <patternFill>
                  <bgColor rgb="FF27AE60"/>
                </patternFill>
              </fill>
            </x14:dxf>
          </x14:cfRule>
          <x14:cfRule type="cellIs" priority="14" operator="equal" id="{FBFDF839-BEE5-4EC9-8D85-84A85AB39CA2}">
            <xm:f>Values!$A$21</xm:f>
            <x14:dxf>
              <fill>
                <patternFill>
                  <bgColor rgb="FFFFFF00"/>
                </patternFill>
              </fill>
            </x14:dxf>
          </x14:cfRule>
          <x14:cfRule type="cellIs" priority="15" operator="equal" id="{52AD73C5-6A8C-4B0C-9140-5A9EAEECE7AD}">
            <xm:f>Values!$A$20</xm:f>
            <x14:dxf>
              <fill>
                <patternFill>
                  <bgColor rgb="FFF39C12"/>
                </patternFill>
              </fill>
            </x14:dxf>
          </x14:cfRule>
          <x14:cfRule type="cellIs" priority="16" operator="equal" id="{3E78EE4D-B955-4B41-AD8C-59C51F366F76}">
            <xm:f>Values!$A$19</xm:f>
            <x14:dxf>
              <fill>
                <patternFill>
                  <bgColor rgb="FFE74C3C"/>
                </patternFill>
              </fill>
            </x14:dxf>
          </x14:cfRule>
          <xm:sqref>G24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D21C7B5-8B29-4FC8-A354-EECB9A79B96C}">
          <x14:formula1>
            <xm:f>Values!$A$18:$A$22</xm:f>
          </x14:formula1>
          <xm:sqref>G22:G24</xm:sqref>
        </x14:dataValidation>
        <x14:dataValidation type="list" allowBlank="1" showInputMessage="1" showErrorMessage="1" xr:uid="{3310C6F0-C1E1-4AF7-BB86-FE51E8D1BB36}">
          <x14:formula1>
            <xm:f>Values!$A$11:$A$15</xm:f>
          </x14:formula1>
          <xm:sqref>F22:F24</xm:sqref>
        </x14:dataValidation>
        <x14:dataValidation type="list" allowBlank="1" showInputMessage="1" showErrorMessage="1" xr:uid="{4D322481-243E-4C59-8FF7-A2C0041546A6}">
          <x14:formula1>
            <xm:f>Values!$A$4:$A$8</xm:f>
          </x14:formula1>
          <xm:sqref>E22:E24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985E2-A4E6-4745-943D-0DD89E6AE071}">
  <sheetPr>
    <pageSetUpPr fitToPage="1"/>
  </sheetPr>
  <dimension ref="A1:N33"/>
  <sheetViews>
    <sheetView topLeftCell="A25" zoomScale="70" zoomScaleNormal="70" workbookViewId="0">
      <selection activeCell="D50" sqref="D50"/>
    </sheetView>
  </sheetViews>
  <sheetFormatPr defaultRowHeight="15"/>
  <cols>
    <col min="2" max="2" width="71.28515625" customWidth="1"/>
    <col min="3" max="3" width="34" customWidth="1"/>
    <col min="4" max="4" width="26" customWidth="1"/>
    <col min="5" max="7" width="30.5703125" customWidth="1"/>
    <col min="8" max="8" width="60.5703125" customWidth="1"/>
    <col min="9" max="12" width="9.28515625" customWidth="1"/>
  </cols>
  <sheetData>
    <row r="1" spans="1:9" ht="59.65" customHeight="1">
      <c r="A1" s="102" t="s">
        <v>174</v>
      </c>
      <c r="B1" s="102"/>
      <c r="C1" s="103" t="s">
        <v>187</v>
      </c>
      <c r="D1" s="103"/>
      <c r="E1" s="103"/>
      <c r="F1" s="103"/>
      <c r="G1" s="54" t="s">
        <v>175</v>
      </c>
    </row>
    <row r="3" spans="1:9">
      <c r="E3" s="9" t="s">
        <v>2</v>
      </c>
      <c r="F3" s="9" t="s">
        <v>19</v>
      </c>
      <c r="G3" s="9" t="s">
        <v>122</v>
      </c>
      <c r="I3" s="9" t="s">
        <v>172</v>
      </c>
    </row>
    <row r="4" spans="1:9">
      <c r="C4" s="106" t="str">
        <f>B21</f>
        <v>Consent framework</v>
      </c>
      <c r="D4" s="106"/>
      <c r="E4" s="57">
        <f>E21</f>
        <v>1</v>
      </c>
      <c r="F4" s="57">
        <f>F21</f>
        <v>0.33</v>
      </c>
      <c r="G4" s="57">
        <f>G21</f>
        <v>0.5</v>
      </c>
      <c r="I4" s="9" t="s">
        <v>173</v>
      </c>
    </row>
    <row r="5" spans="1:9">
      <c r="C5" s="112"/>
      <c r="D5" s="112"/>
      <c r="E5" s="58"/>
      <c r="F5" s="58"/>
      <c r="G5" s="58"/>
    </row>
    <row r="6" spans="1:9">
      <c r="C6" s="112"/>
      <c r="D6" s="112"/>
      <c r="E6" s="58"/>
      <c r="F6" s="58"/>
      <c r="G6" s="58"/>
    </row>
    <row r="7" spans="1:9">
      <c r="C7" s="112"/>
      <c r="D7" s="112"/>
      <c r="E7" s="58"/>
      <c r="F7" s="58"/>
      <c r="G7" s="58"/>
    </row>
    <row r="8" spans="1:9">
      <c r="C8" s="112"/>
      <c r="D8" s="112"/>
      <c r="E8" s="58"/>
      <c r="F8" s="58"/>
      <c r="G8" s="58"/>
    </row>
    <row r="9" spans="1:9">
      <c r="C9" s="112"/>
      <c r="D9" s="112"/>
      <c r="E9" s="58"/>
      <c r="F9" s="58"/>
      <c r="G9" s="58"/>
    </row>
    <row r="10" spans="1:9">
      <c r="C10" s="112"/>
      <c r="D10" s="112"/>
      <c r="E10" s="58"/>
      <c r="F10" s="58"/>
      <c r="G10" s="58"/>
    </row>
    <row r="11" spans="1:9">
      <c r="C11" s="112"/>
      <c r="D11" s="112"/>
      <c r="E11" s="58"/>
      <c r="F11" s="58"/>
      <c r="G11" s="58"/>
    </row>
    <row r="12" spans="1:9">
      <c r="C12" s="112"/>
      <c r="D12" s="112"/>
      <c r="E12" s="58"/>
      <c r="F12" s="58"/>
      <c r="G12" s="58"/>
    </row>
    <row r="14" spans="1:9">
      <c r="D14" s="39" t="s">
        <v>154</v>
      </c>
      <c r="E14" s="44">
        <f>I27</f>
        <v>1</v>
      </c>
      <c r="F14" s="44">
        <f>J28</f>
        <v>0.33</v>
      </c>
      <c r="G14" s="44">
        <f>K29</f>
        <v>0.5</v>
      </c>
    </row>
    <row r="15" spans="1:9">
      <c r="D15" s="42"/>
    </row>
    <row r="20" spans="1:12" s="11" customFormat="1" ht="15.75" thickBot="1">
      <c r="A20" s="10" t="s">
        <v>0</v>
      </c>
      <c r="B20" s="10" t="s">
        <v>15</v>
      </c>
      <c r="C20" s="10" t="s">
        <v>143</v>
      </c>
      <c r="D20" s="10" t="s">
        <v>144</v>
      </c>
      <c r="E20" s="10" t="s">
        <v>2</v>
      </c>
      <c r="F20" s="10" t="s">
        <v>14</v>
      </c>
      <c r="G20" s="10" t="s">
        <v>81</v>
      </c>
      <c r="H20" s="10" t="s">
        <v>204</v>
      </c>
      <c r="I20" s="10" t="s">
        <v>78</v>
      </c>
      <c r="J20" s="10" t="s">
        <v>79</v>
      </c>
      <c r="K20" s="10" t="s">
        <v>80</v>
      </c>
    </row>
    <row r="21" spans="1:12" s="11" customFormat="1" ht="60" customHeight="1" thickBot="1">
      <c r="A21" s="27" t="s">
        <v>190</v>
      </c>
      <c r="B21" s="28" t="s">
        <v>189</v>
      </c>
      <c r="C21" s="26"/>
      <c r="D21" s="25"/>
      <c r="E21" s="29">
        <f>IFERROR(AVERAGE(I22:I25),1)</f>
        <v>1</v>
      </c>
      <c r="F21" s="29">
        <f>IFERROR(AVERAGE(J22:J25),1)</f>
        <v>0.33</v>
      </c>
      <c r="G21" s="29">
        <f>IFERROR(AVERAGE(K22:K25),1)</f>
        <v>0.5</v>
      </c>
      <c r="I21" s="14"/>
      <c r="J21" s="14"/>
      <c r="K21" s="14"/>
    </row>
    <row r="22" spans="1:12" ht="216.4" customHeight="1" thickTop="1" thickBot="1">
      <c r="A22" s="21" t="s">
        <v>191</v>
      </c>
      <c r="B22" s="20" t="s">
        <v>192</v>
      </c>
      <c r="C22" s="104" t="s">
        <v>193</v>
      </c>
      <c r="D22" s="104" t="s">
        <v>200</v>
      </c>
      <c r="E22" s="32" t="s">
        <v>82</v>
      </c>
      <c r="F22" s="32" t="s">
        <v>46</v>
      </c>
      <c r="G22" s="32" t="s">
        <v>44</v>
      </c>
      <c r="H22" s="60"/>
      <c r="I22" s="3" t="str">
        <f>IF(E22=Values!$A$5,Values!$C$5,IF(E22=Values!$A$6,Values!$C$6,IF(E22=Values!$A$7,Values!$C$7,IF(E22=Values!$A$8,Values!$C$8,"N/A"))))</f>
        <v>N/A</v>
      </c>
      <c r="J22" s="3">
        <f>IF(F22=Values!$A$12,Values!$C$12,IF(F22=Values!$A$13,Values!$C$13,IF(F22=Values!$A$14,Values!$C$14,IF(F22=Values!$A$15,Values!$C$15,"INVALID"))))</f>
        <v>0.33</v>
      </c>
      <c r="K22" s="3">
        <f>IF(G22=Values!$A$19,Values!$C$19,IF(G22=Values!$A$20,Values!$C$20,IF(G22=Values!$A$21,Values!$C$21,IF(G22=Values!$A$22,Values!$C$22,"INVALID"))))</f>
        <v>1</v>
      </c>
      <c r="L22" s="7"/>
    </row>
    <row r="23" spans="1:12" ht="216.4" customHeight="1" thickTop="1" thickBot="1">
      <c r="A23" s="21" t="s">
        <v>194</v>
      </c>
      <c r="B23" s="20" t="s">
        <v>197</v>
      </c>
      <c r="C23" s="104"/>
      <c r="D23" s="104"/>
      <c r="E23" s="32" t="s">
        <v>82</v>
      </c>
      <c r="F23" s="32" t="s">
        <v>46</v>
      </c>
      <c r="G23" s="32" t="s">
        <v>44</v>
      </c>
      <c r="H23" s="60"/>
      <c r="I23" s="3" t="str">
        <f>IF(E23=Values!$A$5,Values!$C$5,IF(E23=Values!$A$6,Values!$C$6,IF(E23=Values!$A$7,Values!$C$7,IF(E23=Values!$A$8,Values!$C$8,"N/A"))))</f>
        <v>N/A</v>
      </c>
      <c r="J23" s="3">
        <f>IF(F23=Values!$A$12,Values!$C$12,IF(F23=Values!$A$13,Values!$C$13,IF(F23=Values!$A$14,Values!$C$14,IF(F23=Values!$A$15,Values!$C$15,"INVALID"))))</f>
        <v>0.33</v>
      </c>
      <c r="K23" s="3">
        <f>IF(G23=Values!$A$19,Values!$C$19,IF(G23=Values!$A$20,Values!$C$20,IF(G23=Values!$A$21,Values!$C$21,IF(G23=Values!$A$22,Values!$C$22,"INVALID"))))</f>
        <v>1</v>
      </c>
      <c r="L23" s="7"/>
    </row>
    <row r="24" spans="1:12" ht="180" customHeight="1" thickTop="1" thickBot="1">
      <c r="A24" s="21" t="s">
        <v>195</v>
      </c>
      <c r="B24" s="20" t="s">
        <v>198</v>
      </c>
      <c r="C24" s="104"/>
      <c r="D24" s="104"/>
      <c r="E24" s="32" t="s">
        <v>82</v>
      </c>
      <c r="F24" s="32" t="s">
        <v>46</v>
      </c>
      <c r="G24" s="32" t="s">
        <v>18</v>
      </c>
      <c r="H24" s="60"/>
      <c r="I24" s="3" t="str">
        <f>IF(E24=Values!$A$5,Values!$C$5,IF(E24=Values!$A$6,Values!$C$6,IF(E24=Values!$A$7,Values!$C$7,IF(E24=Values!$A$8,Values!$C$8,"N/A"))))</f>
        <v>N/A</v>
      </c>
      <c r="J24" s="3">
        <f>IF(F24=Values!$A$12,Values!$C$12,IF(F24=Values!$A$13,Values!$C$13,IF(F24=Values!$A$14,Values!$C$14,IF(F24=Values!$A$15,Values!$C$15,"INVALID"))))</f>
        <v>0.33</v>
      </c>
      <c r="K24" s="3">
        <f>IF(G24=Values!$A$19,Values!$C$19,IF(G24=Values!$A$20,Values!$C$20,IF(G24=Values!$A$21,Values!$C$21,IF(G24=Values!$A$22,Values!$C$22,"INVALID"))))</f>
        <v>0</v>
      </c>
      <c r="L24" s="7"/>
    </row>
    <row r="25" spans="1:12" ht="180" customHeight="1" thickTop="1">
      <c r="A25" s="21" t="s">
        <v>196</v>
      </c>
      <c r="B25" s="20" t="s">
        <v>199</v>
      </c>
      <c r="C25" s="104"/>
      <c r="D25" s="104"/>
      <c r="E25" s="32" t="s">
        <v>82</v>
      </c>
      <c r="F25" s="32" t="s">
        <v>46</v>
      </c>
      <c r="G25" s="32" t="s">
        <v>18</v>
      </c>
      <c r="H25" s="61"/>
      <c r="I25" s="3" t="str">
        <f>IF(E25=Values!$A$5,Values!$C$5,IF(E25=Values!$A$6,Values!$C$6,IF(E25=Values!$A$7,Values!$C$7,IF(E25=Values!$A$8,Values!$C$8,"N/A"))))</f>
        <v>N/A</v>
      </c>
      <c r="J25" s="3">
        <f>IF(F25=Values!$A$12,Values!$C$12,IF(F25=Values!$A$13,Values!$C$13,IF(F25=Values!$A$14,Values!$C$14,IF(F25=Values!$A$15,Values!$C$15,"INVALID"))))</f>
        <v>0.33</v>
      </c>
      <c r="K25" s="3">
        <f>IF(G25=Values!$A$19,Values!$C$19,IF(G25=Values!$A$20,Values!$C$20,IF(G25=Values!$A$21,Values!$C$21,IF(G25=Values!$A$22,Values!$C$22,"INVALID"))))</f>
        <v>0</v>
      </c>
      <c r="L25" s="7"/>
    </row>
    <row r="26" spans="1:12" ht="12" customHeight="1">
      <c r="A26" s="21"/>
      <c r="B26" s="20"/>
      <c r="C26" s="2"/>
      <c r="D26" s="2"/>
      <c r="E26" s="32"/>
      <c r="F26" s="32"/>
      <c r="G26" s="32"/>
      <c r="I26" s="3"/>
      <c r="J26" s="3"/>
      <c r="K26" s="3"/>
      <c r="L26" s="7"/>
    </row>
    <row r="27" spans="1:12">
      <c r="G27" s="30" t="str">
        <f>E20</f>
        <v>Policies Complete</v>
      </c>
      <c r="I27" s="15">
        <f>IFERROR(AVERAGE(I22:I26),1)</f>
        <v>1</v>
      </c>
      <c r="J27" s="8"/>
      <c r="K27" s="8"/>
    </row>
    <row r="28" spans="1:12">
      <c r="G28" s="30" t="str">
        <f>F20</f>
        <v>Controls Implemented</v>
      </c>
      <c r="I28" s="2"/>
      <c r="J28" s="8">
        <f>IFERROR(AVERAGE(J22:J26),1)</f>
        <v>0.33</v>
      </c>
      <c r="K28" s="8"/>
    </row>
    <row r="29" spans="1:12">
      <c r="G29" s="30" t="str">
        <f>G20</f>
        <v>Reporting effective</v>
      </c>
      <c r="I29" s="2"/>
      <c r="J29" s="8"/>
      <c r="K29" s="8">
        <f>IFERROR(AVERAGE(K22:K26),1)</f>
        <v>0.5</v>
      </c>
    </row>
    <row r="30" spans="1:12">
      <c r="G30" s="30"/>
      <c r="I30" s="2"/>
      <c r="J30" s="8"/>
      <c r="K30" s="8"/>
    </row>
    <row r="31" spans="1:12">
      <c r="G31" s="30" t="s">
        <v>1</v>
      </c>
      <c r="I31" s="2"/>
      <c r="J31" s="8"/>
      <c r="K31" s="8">
        <f>MIN(I27,J28,K29)</f>
        <v>0.33</v>
      </c>
    </row>
    <row r="32" spans="1:12">
      <c r="G32" s="31" t="s">
        <v>22</v>
      </c>
      <c r="K32" s="8">
        <f>100%-K31</f>
        <v>0.66999999999999993</v>
      </c>
    </row>
    <row r="33" spans="1:14" ht="30" customHeight="1">
      <c r="A33" s="98" t="s">
        <v>4</v>
      </c>
      <c r="B33" s="98"/>
      <c r="C33" s="98"/>
      <c r="D33" s="98"/>
      <c r="E33" s="98"/>
      <c r="F33" s="98"/>
      <c r="G33" s="98"/>
      <c r="H33" s="98"/>
      <c r="I33" s="98"/>
      <c r="J33" s="98"/>
      <c r="K33" s="98"/>
      <c r="L33" s="98"/>
      <c r="M33" s="98"/>
      <c r="N33" s="98"/>
    </row>
  </sheetData>
  <mergeCells count="14">
    <mergeCell ref="C7:D7"/>
    <mergeCell ref="A1:B1"/>
    <mergeCell ref="C1:F1"/>
    <mergeCell ref="C4:D4"/>
    <mergeCell ref="C5:D5"/>
    <mergeCell ref="C6:D6"/>
    <mergeCell ref="C22:C25"/>
    <mergeCell ref="D22:D25"/>
    <mergeCell ref="A33:N33"/>
    <mergeCell ref="C8:D8"/>
    <mergeCell ref="C9:D9"/>
    <mergeCell ref="C10:D10"/>
    <mergeCell ref="C11:D11"/>
    <mergeCell ref="C12:D12"/>
  </mergeCells>
  <hyperlinks>
    <hyperlink ref="A33" r:id="rId1" display="http://creativecommons.org/licenses/by-sa/4.0/" xr:uid="{AB54B8A5-55E1-4E30-97C1-52B3C3B4216E}"/>
  </hyperlinks>
  <pageMargins left="0.7" right="0.7" top="0.75" bottom="0.75" header="0.3" footer="0.3"/>
  <pageSetup scale="45" orientation="landscape" r:id="rId2"/>
  <drawing r:id="rId3"/>
  <extLst>
    <ext xmlns:x14="http://schemas.microsoft.com/office/spreadsheetml/2009/9/main" uri="{78C0D931-6437-407d-A8EE-F0AAD7539E65}">
      <x14:conditionalFormattings>
        <x14:conditionalFormatting xmlns:xm="http://schemas.microsoft.com/office/excel/2006/main">
          <x14:cfRule type="cellIs" priority="173" operator="equal" id="{0D2F76BD-9A0D-4236-90CD-CE0232367859}">
            <xm:f>Values!$A$8</xm:f>
            <x14:dxf>
              <fill>
                <patternFill>
                  <bgColor rgb="FF27AE60"/>
                </patternFill>
              </fill>
            </x14:dxf>
          </x14:cfRule>
          <x14:cfRule type="cellIs" priority="174" operator="equal" id="{13F12718-D0B4-48B6-B0DC-4691A6E3FA89}">
            <xm:f>Values!$A$7</xm:f>
            <x14:dxf>
              <fill>
                <patternFill>
                  <bgColor rgb="FFFFFF00"/>
                </patternFill>
              </fill>
            </x14:dxf>
          </x14:cfRule>
          <x14:cfRule type="cellIs" priority="175" operator="equal" id="{BAFEDABA-CCD8-4C3F-91E4-B7F451F74D83}">
            <xm:f>Values!$A$6</xm:f>
            <x14:dxf>
              <fill>
                <patternFill>
                  <bgColor rgb="FFF39C12"/>
                </patternFill>
              </fill>
            </x14:dxf>
          </x14:cfRule>
          <x14:cfRule type="cellIs" priority="176" operator="equal" id="{3EB4775B-A186-4596-9CC1-0DE33E746E7A}">
            <xm:f>Values!$A$5</xm:f>
            <x14:dxf>
              <fill>
                <patternFill>
                  <bgColor rgb="FFE74C3C"/>
                </patternFill>
              </fill>
            </x14:dxf>
          </x14:cfRule>
          <xm:sqref>E22 E26</xm:sqref>
        </x14:conditionalFormatting>
        <x14:conditionalFormatting xmlns:xm="http://schemas.microsoft.com/office/excel/2006/main">
          <x14:cfRule type="cellIs" priority="177" operator="equal" id="{CE67C39C-E44B-438A-B522-E318AED0F31B}">
            <xm:f>Values!$A$15</xm:f>
            <x14:dxf>
              <fill>
                <patternFill>
                  <bgColor rgb="FF27AE60"/>
                </patternFill>
              </fill>
            </x14:dxf>
          </x14:cfRule>
          <x14:cfRule type="cellIs" priority="178" operator="equal" id="{887C8307-00CC-416E-98EF-F100200C5439}">
            <xm:f>Values!$A$14</xm:f>
            <x14:dxf>
              <fill>
                <patternFill>
                  <bgColor rgb="FFFFFF00"/>
                </patternFill>
              </fill>
            </x14:dxf>
          </x14:cfRule>
          <x14:cfRule type="cellIs" priority="179" operator="equal" id="{A93831ED-EB74-4F33-8454-A602079C9FC0}">
            <xm:f>Values!$A$13</xm:f>
            <x14:dxf>
              <fill>
                <patternFill>
                  <bgColor rgb="FFF39C12"/>
                </patternFill>
              </fill>
            </x14:dxf>
          </x14:cfRule>
          <x14:cfRule type="cellIs" priority="180" operator="equal" id="{F642D5A9-E73C-4871-ABA0-CA509730D11B}">
            <xm:f>Values!$A$12</xm:f>
            <x14:dxf>
              <fill>
                <patternFill>
                  <bgColor rgb="FFE74C3C"/>
                </patternFill>
              </fill>
            </x14:dxf>
          </x14:cfRule>
          <xm:sqref>F22 F26</xm:sqref>
        </x14:conditionalFormatting>
        <x14:conditionalFormatting xmlns:xm="http://schemas.microsoft.com/office/excel/2006/main">
          <x14:cfRule type="cellIs" priority="169" operator="equal" id="{5CEC51A5-3AC6-4858-B74C-9923973EF08E}">
            <xm:f>Values!$A$22</xm:f>
            <x14:dxf>
              <fill>
                <patternFill>
                  <bgColor rgb="FF27AE60"/>
                </patternFill>
              </fill>
            </x14:dxf>
          </x14:cfRule>
          <x14:cfRule type="cellIs" priority="170" operator="equal" id="{C632986B-72E6-4046-BEBE-CA0FFEA31FE0}">
            <xm:f>Values!$A$21</xm:f>
            <x14:dxf>
              <fill>
                <patternFill>
                  <bgColor rgb="FFFFFF00"/>
                </patternFill>
              </fill>
            </x14:dxf>
          </x14:cfRule>
          <x14:cfRule type="cellIs" priority="171" operator="equal" id="{80C4DDE6-7FE1-442A-A601-59E8B21FA6B8}">
            <xm:f>Values!$A$20</xm:f>
            <x14:dxf>
              <fill>
                <patternFill>
                  <bgColor rgb="FFF39C12"/>
                </patternFill>
              </fill>
            </x14:dxf>
          </x14:cfRule>
          <x14:cfRule type="cellIs" priority="172" operator="equal" id="{88CFEC8B-8CCC-4679-89EA-4FD6EE3778EE}">
            <xm:f>Values!$A$19</xm:f>
            <x14:dxf>
              <fill>
                <patternFill>
                  <bgColor rgb="FFE74C3C"/>
                </patternFill>
              </fill>
            </x14:dxf>
          </x14:cfRule>
          <xm:sqref>G22 G26</xm:sqref>
        </x14:conditionalFormatting>
        <x14:conditionalFormatting xmlns:xm="http://schemas.microsoft.com/office/excel/2006/main">
          <x14:cfRule type="cellIs" priority="157" operator="equal" id="{DB32BF3D-547F-4100-BC2C-513B4AF7A342}">
            <xm:f>Values!$A$22</xm:f>
            <x14:dxf>
              <fill>
                <patternFill>
                  <bgColor rgb="FF27AE60"/>
                </patternFill>
              </fill>
            </x14:dxf>
          </x14:cfRule>
          <x14:cfRule type="cellIs" priority="158" operator="equal" id="{94D5046D-0D37-4FA1-BBAC-4B3AFCB25195}">
            <xm:f>Values!$A$21</xm:f>
            <x14:dxf>
              <fill>
                <patternFill>
                  <bgColor rgb="FFFFFF00"/>
                </patternFill>
              </fill>
            </x14:dxf>
          </x14:cfRule>
          <x14:cfRule type="cellIs" priority="159" operator="equal" id="{97FEA251-9E43-4998-8A19-C847F7503016}">
            <xm:f>Values!$A$20</xm:f>
            <x14:dxf>
              <fill>
                <patternFill>
                  <bgColor rgb="FFF39C12"/>
                </patternFill>
              </fill>
            </x14:dxf>
          </x14:cfRule>
          <x14:cfRule type="cellIs" priority="160" operator="equal" id="{B383C9E4-BA08-49E3-B8B4-50864A67BD8C}">
            <xm:f>Values!$A$19</xm:f>
            <x14:dxf>
              <fill>
                <patternFill>
                  <bgColor rgb="FFE74C3C"/>
                </patternFill>
              </fill>
            </x14:dxf>
          </x14:cfRule>
          <xm:sqref>G25</xm:sqref>
        </x14:conditionalFormatting>
        <x14:conditionalFormatting xmlns:xm="http://schemas.microsoft.com/office/excel/2006/main">
          <x14:cfRule type="cellIs" priority="161" operator="equal" id="{900858FD-A391-450B-ABAC-0D41E79EB030}">
            <xm:f>Values!$A$8</xm:f>
            <x14:dxf>
              <fill>
                <patternFill>
                  <bgColor rgb="FF27AE60"/>
                </patternFill>
              </fill>
            </x14:dxf>
          </x14:cfRule>
          <x14:cfRule type="cellIs" priority="162" operator="equal" id="{1C2FECCC-4119-453E-A5FA-6CBFC8A8B296}">
            <xm:f>Values!$A$7</xm:f>
            <x14:dxf>
              <fill>
                <patternFill>
                  <bgColor rgb="FFFFFF00"/>
                </patternFill>
              </fill>
            </x14:dxf>
          </x14:cfRule>
          <x14:cfRule type="cellIs" priority="163" operator="equal" id="{00C5729A-25BE-4766-9AE7-53E288C6DD96}">
            <xm:f>Values!$A$6</xm:f>
            <x14:dxf>
              <fill>
                <patternFill>
                  <bgColor rgb="FFF39C12"/>
                </patternFill>
              </fill>
            </x14:dxf>
          </x14:cfRule>
          <x14:cfRule type="cellIs" priority="164" operator="equal" id="{FD3D36C5-548A-4429-8248-9F53152FFF05}">
            <xm:f>Values!$A$5</xm:f>
            <x14:dxf>
              <fill>
                <patternFill>
                  <bgColor rgb="FFE74C3C"/>
                </patternFill>
              </fill>
            </x14:dxf>
          </x14:cfRule>
          <xm:sqref>E25</xm:sqref>
        </x14:conditionalFormatting>
        <x14:conditionalFormatting xmlns:xm="http://schemas.microsoft.com/office/excel/2006/main">
          <x14:cfRule type="cellIs" priority="165" operator="equal" id="{7C741D5C-74FE-4CCD-9838-4DD2F633B555}">
            <xm:f>Values!$A$15</xm:f>
            <x14:dxf>
              <fill>
                <patternFill>
                  <bgColor rgb="FF27AE60"/>
                </patternFill>
              </fill>
            </x14:dxf>
          </x14:cfRule>
          <x14:cfRule type="cellIs" priority="166" operator="equal" id="{C7604143-95A4-45B1-B0AD-DDC02D7D9F39}">
            <xm:f>Values!$A$14</xm:f>
            <x14:dxf>
              <fill>
                <patternFill>
                  <bgColor rgb="FFFFFF00"/>
                </patternFill>
              </fill>
            </x14:dxf>
          </x14:cfRule>
          <x14:cfRule type="cellIs" priority="167" operator="equal" id="{B095811F-19F9-4E70-8205-FB740F567DED}">
            <xm:f>Values!$A$13</xm:f>
            <x14:dxf>
              <fill>
                <patternFill>
                  <bgColor rgb="FFF39C12"/>
                </patternFill>
              </fill>
            </x14:dxf>
          </x14:cfRule>
          <x14:cfRule type="cellIs" priority="168" operator="equal" id="{91F0D8BF-6F66-4210-B58D-1F2A8C983AE5}">
            <xm:f>Values!$A$12</xm:f>
            <x14:dxf>
              <fill>
                <patternFill>
                  <bgColor rgb="FFE74C3C"/>
                </patternFill>
              </fill>
            </x14:dxf>
          </x14:cfRule>
          <xm:sqref>F25</xm:sqref>
        </x14:conditionalFormatting>
        <x14:conditionalFormatting xmlns:xm="http://schemas.microsoft.com/office/excel/2006/main">
          <x14:cfRule type="cellIs" priority="17" operator="equal" id="{151E1510-8B5B-4527-A6D3-83DABF00991D}">
            <xm:f>Values!$A$8</xm:f>
            <x14:dxf>
              <fill>
                <patternFill>
                  <bgColor rgb="FF27AE60"/>
                </patternFill>
              </fill>
            </x14:dxf>
          </x14:cfRule>
          <x14:cfRule type="cellIs" priority="18" operator="equal" id="{120648D9-1FFE-43A4-A80E-7D39BFA1C52B}">
            <xm:f>Values!$A$7</xm:f>
            <x14:dxf>
              <fill>
                <patternFill>
                  <bgColor rgb="FFFFFF00"/>
                </patternFill>
              </fill>
            </x14:dxf>
          </x14:cfRule>
          <x14:cfRule type="cellIs" priority="19" operator="equal" id="{D990D8BE-E3E8-4DDA-A423-5E0BA692B02F}">
            <xm:f>Values!$A$6</xm:f>
            <x14:dxf>
              <fill>
                <patternFill>
                  <bgColor rgb="FFF39C12"/>
                </patternFill>
              </fill>
            </x14:dxf>
          </x14:cfRule>
          <x14:cfRule type="cellIs" priority="20" operator="equal" id="{EFBF3D83-12C4-40D7-BB95-827551361EC7}">
            <xm:f>Values!$A$5</xm:f>
            <x14:dxf>
              <fill>
                <patternFill>
                  <bgColor rgb="FFE74C3C"/>
                </patternFill>
              </fill>
            </x14:dxf>
          </x14:cfRule>
          <xm:sqref>E23</xm:sqref>
        </x14:conditionalFormatting>
        <x14:conditionalFormatting xmlns:xm="http://schemas.microsoft.com/office/excel/2006/main">
          <x14:cfRule type="cellIs" priority="21" operator="equal" id="{E273EA10-D507-416D-A9EC-E8E001660248}">
            <xm:f>Values!$A$15</xm:f>
            <x14:dxf>
              <fill>
                <patternFill>
                  <bgColor rgb="FF27AE60"/>
                </patternFill>
              </fill>
            </x14:dxf>
          </x14:cfRule>
          <x14:cfRule type="cellIs" priority="22" operator="equal" id="{E4C0855C-785D-4276-9173-75D4C320D2EA}">
            <xm:f>Values!$A$14</xm:f>
            <x14:dxf>
              <fill>
                <patternFill>
                  <bgColor rgb="FFFFFF00"/>
                </patternFill>
              </fill>
            </x14:dxf>
          </x14:cfRule>
          <x14:cfRule type="cellIs" priority="23" operator="equal" id="{6150DF07-78E3-43E4-BD92-11493DC7357E}">
            <xm:f>Values!$A$13</xm:f>
            <x14:dxf>
              <fill>
                <patternFill>
                  <bgColor rgb="FFF39C12"/>
                </patternFill>
              </fill>
            </x14:dxf>
          </x14:cfRule>
          <x14:cfRule type="cellIs" priority="24" operator="equal" id="{25931DC6-FB71-43E2-AAE0-E3FB3B35F7BF}">
            <xm:f>Values!$A$12</xm:f>
            <x14:dxf>
              <fill>
                <patternFill>
                  <bgColor rgb="FFE74C3C"/>
                </patternFill>
              </fill>
            </x14:dxf>
          </x14:cfRule>
          <xm:sqref>F23</xm:sqref>
        </x14:conditionalFormatting>
        <x14:conditionalFormatting xmlns:xm="http://schemas.microsoft.com/office/excel/2006/main">
          <x14:cfRule type="cellIs" priority="13" operator="equal" id="{FE0A7297-0A5D-4546-9A45-DBFF7E032A9E}">
            <xm:f>Values!$A$22</xm:f>
            <x14:dxf>
              <fill>
                <patternFill>
                  <bgColor rgb="FF27AE60"/>
                </patternFill>
              </fill>
            </x14:dxf>
          </x14:cfRule>
          <x14:cfRule type="cellIs" priority="14" operator="equal" id="{21611056-F404-4BA0-8E41-1CAE61FE8B6F}">
            <xm:f>Values!$A$21</xm:f>
            <x14:dxf>
              <fill>
                <patternFill>
                  <bgColor rgb="FFFFFF00"/>
                </patternFill>
              </fill>
            </x14:dxf>
          </x14:cfRule>
          <x14:cfRule type="cellIs" priority="15" operator="equal" id="{EF1C65B2-57C8-49B9-8453-D56F4777C03A}">
            <xm:f>Values!$A$20</xm:f>
            <x14:dxf>
              <fill>
                <patternFill>
                  <bgColor rgb="FFF39C12"/>
                </patternFill>
              </fill>
            </x14:dxf>
          </x14:cfRule>
          <x14:cfRule type="cellIs" priority="16" operator="equal" id="{D81A2402-CAD0-4FBB-9A8C-A36CB822B366}">
            <xm:f>Values!$A$19</xm:f>
            <x14:dxf>
              <fill>
                <patternFill>
                  <bgColor rgb="FFE74C3C"/>
                </patternFill>
              </fill>
            </x14:dxf>
          </x14:cfRule>
          <xm:sqref>G23</xm:sqref>
        </x14:conditionalFormatting>
        <x14:conditionalFormatting xmlns:xm="http://schemas.microsoft.com/office/excel/2006/main">
          <x14:cfRule type="cellIs" priority="1" operator="equal" id="{4EB3B8F9-DF08-46B6-BA12-141E73A4DDBB}">
            <xm:f>Values!$A$22</xm:f>
            <x14:dxf>
              <fill>
                <patternFill>
                  <bgColor rgb="FF27AE60"/>
                </patternFill>
              </fill>
            </x14:dxf>
          </x14:cfRule>
          <x14:cfRule type="cellIs" priority="2" operator="equal" id="{9B898A15-2121-46D9-9264-221C2D2ABAE1}">
            <xm:f>Values!$A$21</xm:f>
            <x14:dxf>
              <fill>
                <patternFill>
                  <bgColor rgb="FFFFFF00"/>
                </patternFill>
              </fill>
            </x14:dxf>
          </x14:cfRule>
          <x14:cfRule type="cellIs" priority="3" operator="equal" id="{719728B0-7A61-44A7-AE3A-A3A87BC69996}">
            <xm:f>Values!$A$20</xm:f>
            <x14:dxf>
              <fill>
                <patternFill>
                  <bgColor rgb="FFF39C12"/>
                </patternFill>
              </fill>
            </x14:dxf>
          </x14:cfRule>
          <x14:cfRule type="cellIs" priority="4" operator="equal" id="{717CF701-F242-40A2-A6D9-FE8F601F4426}">
            <xm:f>Values!$A$19</xm:f>
            <x14:dxf>
              <fill>
                <patternFill>
                  <bgColor rgb="FFE74C3C"/>
                </patternFill>
              </fill>
            </x14:dxf>
          </x14:cfRule>
          <xm:sqref>G24</xm:sqref>
        </x14:conditionalFormatting>
        <x14:conditionalFormatting xmlns:xm="http://schemas.microsoft.com/office/excel/2006/main">
          <x14:cfRule type="cellIs" priority="5" operator="equal" id="{00A3BD7B-124D-49B1-B2D4-2373D2390C13}">
            <xm:f>Values!$A$8</xm:f>
            <x14:dxf>
              <fill>
                <patternFill>
                  <bgColor rgb="FF27AE60"/>
                </patternFill>
              </fill>
            </x14:dxf>
          </x14:cfRule>
          <x14:cfRule type="cellIs" priority="6" operator="equal" id="{7EFE64BA-2F39-44E0-BCF4-3D57351EBF87}">
            <xm:f>Values!$A$7</xm:f>
            <x14:dxf>
              <fill>
                <patternFill>
                  <bgColor rgb="FFFFFF00"/>
                </patternFill>
              </fill>
            </x14:dxf>
          </x14:cfRule>
          <x14:cfRule type="cellIs" priority="7" operator="equal" id="{3279A02B-229C-43B3-9E44-40CEAC217ACF}">
            <xm:f>Values!$A$6</xm:f>
            <x14:dxf>
              <fill>
                <patternFill>
                  <bgColor rgb="FFF39C12"/>
                </patternFill>
              </fill>
            </x14:dxf>
          </x14:cfRule>
          <x14:cfRule type="cellIs" priority="8" operator="equal" id="{E8A139A4-B8A0-4FEA-B2D1-5AD21BEEC117}">
            <xm:f>Values!$A$5</xm:f>
            <x14:dxf>
              <fill>
                <patternFill>
                  <bgColor rgb="FFE74C3C"/>
                </patternFill>
              </fill>
            </x14:dxf>
          </x14:cfRule>
          <xm:sqref>E24</xm:sqref>
        </x14:conditionalFormatting>
        <x14:conditionalFormatting xmlns:xm="http://schemas.microsoft.com/office/excel/2006/main">
          <x14:cfRule type="cellIs" priority="9" operator="equal" id="{B3DD0EDE-68AA-470F-8AF2-06249B2FE4B1}">
            <xm:f>Values!$A$15</xm:f>
            <x14:dxf>
              <fill>
                <patternFill>
                  <bgColor rgb="FF27AE60"/>
                </patternFill>
              </fill>
            </x14:dxf>
          </x14:cfRule>
          <x14:cfRule type="cellIs" priority="10" operator="equal" id="{8AAB38BC-D765-47FC-BE1E-63E0D0A40377}">
            <xm:f>Values!$A$14</xm:f>
            <x14:dxf>
              <fill>
                <patternFill>
                  <bgColor rgb="FFFFFF00"/>
                </patternFill>
              </fill>
            </x14:dxf>
          </x14:cfRule>
          <x14:cfRule type="cellIs" priority="11" operator="equal" id="{4FFBC04E-C0E7-4C37-9033-FED69CBC3A41}">
            <xm:f>Values!$A$13</xm:f>
            <x14:dxf>
              <fill>
                <patternFill>
                  <bgColor rgb="FFF39C12"/>
                </patternFill>
              </fill>
            </x14:dxf>
          </x14:cfRule>
          <x14:cfRule type="cellIs" priority="12" operator="equal" id="{D0D9E2B0-B62B-4903-BB33-F6F266C9AB1F}">
            <xm:f>Values!$A$12</xm:f>
            <x14:dxf>
              <fill>
                <patternFill>
                  <bgColor rgb="FFE74C3C"/>
                </patternFill>
              </fill>
            </x14:dxf>
          </x14:cfRule>
          <xm:sqref>F24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8E0E9FB9-E475-4695-8A46-DD7D36866D5D}">
          <x14:formula1>
            <xm:f>Values!$A$4:$A$8</xm:f>
          </x14:formula1>
          <xm:sqref>E22:E26</xm:sqref>
        </x14:dataValidation>
        <x14:dataValidation type="list" allowBlank="1" showInputMessage="1" showErrorMessage="1" xr:uid="{E23846BA-3E78-4543-ADBF-91746FFF1C63}">
          <x14:formula1>
            <xm:f>Values!$A$11:$A$15</xm:f>
          </x14:formula1>
          <xm:sqref>F22:F26</xm:sqref>
        </x14:dataValidation>
        <x14:dataValidation type="list" allowBlank="1" showInputMessage="1" showErrorMessage="1" xr:uid="{7D6ED089-C564-4906-A7ED-36AD83FBC0AF}">
          <x14:formula1>
            <xm:f>Values!$A$18:$A$22</xm:f>
          </x14:formula1>
          <xm:sqref>G22:G26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3B2F8-C700-4998-97E2-14E26888501A}">
  <sheetPr>
    <pageSetUpPr fitToPage="1"/>
  </sheetPr>
  <dimension ref="A1:N31"/>
  <sheetViews>
    <sheetView zoomScale="70" zoomScaleNormal="70" workbookViewId="0">
      <pane ySplit="17" topLeftCell="A26" activePane="bottomLeft" state="frozen"/>
      <selection activeCell="D13" sqref="D13"/>
      <selection pane="bottomLeft" activeCell="C22" sqref="C22:C23"/>
    </sheetView>
  </sheetViews>
  <sheetFormatPr defaultRowHeight="15"/>
  <cols>
    <col min="2" max="2" width="71.28515625" customWidth="1"/>
    <col min="3" max="3" width="34" customWidth="1"/>
    <col min="4" max="4" width="26" customWidth="1"/>
    <col min="5" max="7" width="30.5703125" customWidth="1"/>
    <col min="8" max="8" width="60.5703125" customWidth="1"/>
    <col min="9" max="12" width="9.28515625" customWidth="1"/>
  </cols>
  <sheetData>
    <row r="1" spans="1:9" ht="59.65" customHeight="1">
      <c r="A1" s="102" t="s">
        <v>174</v>
      </c>
      <c r="B1" s="102"/>
      <c r="C1" s="103" t="s">
        <v>213</v>
      </c>
      <c r="D1" s="103"/>
      <c r="E1" s="103"/>
      <c r="F1" s="103"/>
      <c r="G1" s="54" t="s">
        <v>175</v>
      </c>
    </row>
    <row r="3" spans="1:9">
      <c r="E3" s="9" t="s">
        <v>2</v>
      </c>
      <c r="F3" s="9" t="s">
        <v>19</v>
      </c>
      <c r="G3" s="9" t="s">
        <v>122</v>
      </c>
      <c r="I3" s="9" t="s">
        <v>172</v>
      </c>
    </row>
    <row r="4" spans="1:9">
      <c r="C4" s="106" t="str">
        <f>B21</f>
        <v>Data Minimisation</v>
      </c>
      <c r="D4" s="106"/>
      <c r="E4" s="57">
        <f>E21</f>
        <v>1</v>
      </c>
      <c r="F4" s="57">
        <f>F21</f>
        <v>0.16500000000000001</v>
      </c>
      <c r="G4" s="57">
        <f>G21</f>
        <v>0.66</v>
      </c>
      <c r="I4" s="9" t="s">
        <v>173</v>
      </c>
    </row>
    <row r="5" spans="1:9">
      <c r="C5" s="112"/>
      <c r="D5" s="112"/>
      <c r="E5" s="58"/>
      <c r="F5" s="58"/>
      <c r="G5" s="58"/>
    </row>
    <row r="6" spans="1:9">
      <c r="C6" s="112"/>
      <c r="D6" s="112"/>
      <c r="E6" s="58"/>
      <c r="F6" s="58"/>
      <c r="G6" s="58"/>
    </row>
    <row r="7" spans="1:9">
      <c r="C7" s="112"/>
      <c r="D7" s="112"/>
      <c r="E7" s="58"/>
      <c r="F7" s="58"/>
      <c r="G7" s="58"/>
    </row>
    <row r="8" spans="1:9">
      <c r="C8" s="112"/>
      <c r="D8" s="112"/>
      <c r="E8" s="58"/>
      <c r="F8" s="58"/>
      <c r="G8" s="58"/>
    </row>
    <row r="9" spans="1:9">
      <c r="C9" s="112"/>
      <c r="D9" s="112"/>
      <c r="E9" s="58"/>
      <c r="F9" s="58"/>
      <c r="G9" s="58"/>
    </row>
    <row r="10" spans="1:9">
      <c r="C10" s="112"/>
      <c r="D10" s="112"/>
      <c r="E10" s="58"/>
      <c r="F10" s="58"/>
      <c r="G10" s="58"/>
    </row>
    <row r="11" spans="1:9">
      <c r="C11" s="112"/>
      <c r="D11" s="112"/>
      <c r="E11" s="58"/>
      <c r="F11" s="58"/>
      <c r="G11" s="58"/>
    </row>
    <row r="12" spans="1:9">
      <c r="C12" s="112"/>
      <c r="D12" s="112"/>
      <c r="E12" s="58"/>
      <c r="F12" s="58"/>
      <c r="G12" s="58"/>
    </row>
    <row r="14" spans="1:9">
      <c r="D14" s="39" t="s">
        <v>154</v>
      </c>
      <c r="E14" s="44">
        <f>I25</f>
        <v>1</v>
      </c>
      <c r="F14" s="44">
        <f>J26</f>
        <v>0.16500000000000001</v>
      </c>
      <c r="G14" s="44">
        <f>K27</f>
        <v>0.66</v>
      </c>
    </row>
    <row r="15" spans="1:9">
      <c r="D15" s="42"/>
    </row>
    <row r="20" spans="1:14" s="11" customFormat="1" ht="15.75" thickBot="1">
      <c r="A20" s="10" t="s">
        <v>0</v>
      </c>
      <c r="B20" s="10" t="s">
        <v>15</v>
      </c>
      <c r="C20" s="10" t="s">
        <v>143</v>
      </c>
      <c r="D20" s="10" t="s">
        <v>144</v>
      </c>
      <c r="E20" s="10" t="s">
        <v>2</v>
      </c>
      <c r="F20" s="10" t="s">
        <v>14</v>
      </c>
      <c r="G20" s="10" t="s">
        <v>81</v>
      </c>
      <c r="H20" s="10" t="s">
        <v>204</v>
      </c>
      <c r="I20" s="10" t="s">
        <v>78</v>
      </c>
      <c r="J20" s="10" t="s">
        <v>79</v>
      </c>
      <c r="K20" s="10" t="s">
        <v>80</v>
      </c>
    </row>
    <row r="21" spans="1:14" s="11" customFormat="1" ht="60" customHeight="1" thickBot="1">
      <c r="A21" s="27" t="s">
        <v>214</v>
      </c>
      <c r="B21" s="28" t="s">
        <v>215</v>
      </c>
      <c r="C21" s="26"/>
      <c r="D21" s="25"/>
      <c r="E21" s="29">
        <f>IFERROR(AVERAGE(I22:I23),1)</f>
        <v>1</v>
      </c>
      <c r="F21" s="29">
        <f>IFERROR(AVERAGE(J22:J23),1)</f>
        <v>0.16500000000000001</v>
      </c>
      <c r="G21" s="29">
        <f>IFERROR(AVERAGE(K22:K23),1)</f>
        <v>0.66</v>
      </c>
      <c r="I21" s="14"/>
      <c r="J21" s="14"/>
      <c r="K21" s="14"/>
    </row>
    <row r="22" spans="1:14" ht="104.65" customHeight="1" thickTop="1" thickBot="1">
      <c r="A22" s="21" t="s">
        <v>217</v>
      </c>
      <c r="B22" s="20" t="s">
        <v>216</v>
      </c>
      <c r="C22" s="104" t="s">
        <v>220</v>
      </c>
      <c r="D22" s="104" t="s">
        <v>221</v>
      </c>
      <c r="E22" s="32" t="s">
        <v>82</v>
      </c>
      <c r="F22" s="32" t="s">
        <v>46</v>
      </c>
      <c r="G22" s="32" t="s">
        <v>82</v>
      </c>
      <c r="H22" s="60"/>
      <c r="I22" s="3" t="str">
        <f>IF(E22=Values!$A$5,Values!$C$5,IF(E22=Values!$A$6,Values!$C$6,IF(E22=Values!$A$7,Values!$C$7,IF(E22=Values!$A$8,Values!$C$8,"N/A"))))</f>
        <v>N/A</v>
      </c>
      <c r="J22" s="3">
        <f>IF(F22=Values!$A$12,Values!$C$12,IF(F22=Values!$A$13,Values!$C$13,IF(F22=Values!$A$14,Values!$C$14,IF(F22=Values!$A$15,Values!$C$15,"INVALID"))))</f>
        <v>0.33</v>
      </c>
      <c r="K22" s="3" t="str">
        <f>IF(G22=Values!$A$19,Values!$C$19,IF(G22=Values!$A$20,Values!$C$20,IF(G22=Values!$A$21,Values!$C$21,IF(G22=Values!$A$22,Values!$C$22,"INVALID"))))</f>
        <v>INVALID</v>
      </c>
      <c r="L22" s="7"/>
    </row>
    <row r="23" spans="1:14" ht="60" customHeight="1" thickTop="1" thickBot="1">
      <c r="A23" s="21" t="s">
        <v>218</v>
      </c>
      <c r="B23" s="20" t="s">
        <v>219</v>
      </c>
      <c r="C23" s="104"/>
      <c r="D23" s="104"/>
      <c r="E23" s="32" t="s">
        <v>82</v>
      </c>
      <c r="F23" s="32" t="s">
        <v>10</v>
      </c>
      <c r="G23" s="32" t="s">
        <v>45</v>
      </c>
      <c r="H23" s="60"/>
      <c r="I23" s="3" t="str">
        <f>IF(E23=Values!$A$5,Values!$C$5,IF(E23=Values!$A$6,Values!$C$6,IF(E23=Values!$A$7,Values!$C$7,IF(E23=Values!$A$8,Values!$C$8,"N/A"))))</f>
        <v>N/A</v>
      </c>
      <c r="J23" s="3">
        <f>IF(F23=Values!$A$12,Values!$C$12,IF(F23=Values!$A$13,Values!$C$13,IF(F23=Values!$A$14,Values!$C$14,IF(F23=Values!$A$15,Values!$C$15,"INVALID"))))</f>
        <v>0</v>
      </c>
      <c r="K23" s="3">
        <f>IF(G23=Values!$A$19,Values!$C$19,IF(G23=Values!$A$20,Values!$C$20,IF(G23=Values!$A$21,Values!$C$21,IF(G23=Values!$A$22,Values!$C$22,"INVALID"))))</f>
        <v>0.66</v>
      </c>
      <c r="L23" s="7"/>
    </row>
    <row r="24" spans="1:14" ht="60" customHeight="1" thickTop="1">
      <c r="A24" s="21"/>
      <c r="B24" s="20"/>
      <c r="C24" s="20"/>
      <c r="D24" s="20"/>
      <c r="E24" s="32"/>
      <c r="F24" s="32"/>
      <c r="G24" s="32"/>
      <c r="H24" s="74"/>
      <c r="I24" s="3"/>
      <c r="J24" s="3"/>
      <c r="K24" s="3"/>
      <c r="L24" s="7"/>
    </row>
    <row r="25" spans="1:14">
      <c r="G25" s="30" t="str">
        <f>E20</f>
        <v>Policies Complete</v>
      </c>
      <c r="I25" s="15">
        <f>IFERROR(AVERAGE(I21:I23),1)</f>
        <v>1</v>
      </c>
      <c r="J25" s="8"/>
      <c r="K25" s="8"/>
    </row>
    <row r="26" spans="1:14">
      <c r="G26" s="30" t="str">
        <f>F20</f>
        <v>Controls Implemented</v>
      </c>
      <c r="I26" s="2"/>
      <c r="J26" s="8">
        <f>IFERROR(AVERAGE(J21:J23),1)</f>
        <v>0.16500000000000001</v>
      </c>
      <c r="K26" s="8"/>
    </row>
    <row r="27" spans="1:14">
      <c r="G27" s="30" t="str">
        <f>G20</f>
        <v>Reporting effective</v>
      </c>
      <c r="I27" s="2"/>
      <c r="J27" s="8"/>
      <c r="K27" s="8">
        <f>IFERROR(AVERAGE(K21:K23),1)</f>
        <v>0.66</v>
      </c>
    </row>
    <row r="28" spans="1:14">
      <c r="G28" s="30"/>
      <c r="I28" s="2"/>
      <c r="J28" s="8"/>
      <c r="K28" s="8"/>
    </row>
    <row r="29" spans="1:14">
      <c r="G29" s="30" t="s">
        <v>1</v>
      </c>
      <c r="I29" s="2"/>
      <c r="J29" s="8"/>
      <c r="K29" s="8">
        <f>MIN(I25,J26,K27)</f>
        <v>0.16500000000000001</v>
      </c>
    </row>
    <row r="30" spans="1:14">
      <c r="G30" s="31" t="s">
        <v>22</v>
      </c>
      <c r="K30" s="8">
        <f>100%-K29</f>
        <v>0.83499999999999996</v>
      </c>
    </row>
    <row r="31" spans="1:14" ht="30" customHeight="1">
      <c r="A31" s="98" t="s">
        <v>4</v>
      </c>
      <c r="B31" s="98"/>
      <c r="C31" s="98"/>
      <c r="D31" s="98"/>
      <c r="E31" s="98"/>
      <c r="F31" s="98"/>
      <c r="G31" s="98"/>
      <c r="H31" s="98"/>
      <c r="I31" s="98"/>
      <c r="J31" s="98"/>
      <c r="K31" s="98"/>
      <c r="L31" s="98"/>
      <c r="M31" s="98"/>
      <c r="N31" s="98"/>
    </row>
  </sheetData>
  <mergeCells count="14">
    <mergeCell ref="A31:N31"/>
    <mergeCell ref="C22:C23"/>
    <mergeCell ref="D22:D23"/>
    <mergeCell ref="A1:B1"/>
    <mergeCell ref="C1:F1"/>
    <mergeCell ref="C4:D4"/>
    <mergeCell ref="C5:D5"/>
    <mergeCell ref="C6:D6"/>
    <mergeCell ref="C7:D7"/>
    <mergeCell ref="C8:D8"/>
    <mergeCell ref="C9:D9"/>
    <mergeCell ref="C10:D10"/>
    <mergeCell ref="C11:D11"/>
    <mergeCell ref="C12:D12"/>
  </mergeCells>
  <hyperlinks>
    <hyperlink ref="A31" r:id="rId1" display="http://creativecommons.org/licenses/by-sa/4.0/" xr:uid="{FEF1C312-07F8-413B-86CF-6FD9F069FFE5}"/>
  </hyperlinks>
  <pageMargins left="0.7" right="0.7" top="0.75" bottom="0.75" header="0.3" footer="0.3"/>
  <pageSetup scale="45" orientation="landscape" r:id="rId2"/>
  <drawing r:id="rId3"/>
  <extLst>
    <ext xmlns:x14="http://schemas.microsoft.com/office/spreadsheetml/2009/9/main" uri="{78C0D931-6437-407d-A8EE-F0AAD7539E65}">
      <x14:conditionalFormattings>
        <x14:conditionalFormatting xmlns:xm="http://schemas.microsoft.com/office/excel/2006/main">
          <x14:cfRule type="cellIs" priority="149" operator="equal" id="{90DE405E-A4CE-429A-BCB0-47A0C534AFCA}">
            <xm:f>Values!$A$8</xm:f>
            <x14:dxf>
              <fill>
                <patternFill>
                  <bgColor rgb="FF27AE60"/>
                </patternFill>
              </fill>
            </x14:dxf>
          </x14:cfRule>
          <x14:cfRule type="cellIs" priority="150" operator="equal" id="{1FAB0547-92F6-4BAF-9734-F4A98E55EB1E}">
            <xm:f>Values!$A$7</xm:f>
            <x14:dxf>
              <fill>
                <patternFill>
                  <bgColor rgb="FFFFFF00"/>
                </patternFill>
              </fill>
            </x14:dxf>
          </x14:cfRule>
          <x14:cfRule type="cellIs" priority="151" operator="equal" id="{6AB1EC45-CC92-4A77-B97D-86E1C50B7D25}">
            <xm:f>Values!$A$6</xm:f>
            <x14:dxf>
              <fill>
                <patternFill>
                  <bgColor rgb="FFF39C12"/>
                </patternFill>
              </fill>
            </x14:dxf>
          </x14:cfRule>
          <x14:cfRule type="cellIs" priority="152" operator="equal" id="{C392A3FE-AD2C-4DA1-B94A-07155E3ABC46}">
            <xm:f>Values!$A$5</xm:f>
            <x14:dxf>
              <fill>
                <patternFill>
                  <bgColor rgb="FFE74C3C"/>
                </patternFill>
              </fill>
            </x14:dxf>
          </x14:cfRule>
          <xm:sqref>E22:E24</xm:sqref>
        </x14:conditionalFormatting>
        <x14:conditionalFormatting xmlns:xm="http://schemas.microsoft.com/office/excel/2006/main">
          <x14:cfRule type="cellIs" priority="153" operator="equal" id="{64DCB63C-B5F0-4778-A6B3-5631D9D5572F}">
            <xm:f>Values!$A$15</xm:f>
            <x14:dxf>
              <fill>
                <patternFill>
                  <bgColor rgb="FF27AE60"/>
                </patternFill>
              </fill>
            </x14:dxf>
          </x14:cfRule>
          <x14:cfRule type="cellIs" priority="154" operator="equal" id="{9986A5B2-9129-4148-970C-588F7C981DBD}">
            <xm:f>Values!$A$14</xm:f>
            <x14:dxf>
              <fill>
                <patternFill>
                  <bgColor rgb="FFFFFF00"/>
                </patternFill>
              </fill>
            </x14:dxf>
          </x14:cfRule>
          <x14:cfRule type="cellIs" priority="155" operator="equal" id="{51BA0651-89FD-45F5-916C-19B4E37C937D}">
            <xm:f>Values!$A$13</xm:f>
            <x14:dxf>
              <fill>
                <patternFill>
                  <bgColor rgb="FFF39C12"/>
                </patternFill>
              </fill>
            </x14:dxf>
          </x14:cfRule>
          <x14:cfRule type="cellIs" priority="156" operator="equal" id="{927ABB87-6D12-4848-B824-B9764E4BD51A}">
            <xm:f>Values!$A$12</xm:f>
            <x14:dxf>
              <fill>
                <patternFill>
                  <bgColor rgb="FFE74C3C"/>
                </patternFill>
              </fill>
            </x14:dxf>
          </x14:cfRule>
          <xm:sqref>F22:F24</xm:sqref>
        </x14:conditionalFormatting>
        <x14:conditionalFormatting xmlns:xm="http://schemas.microsoft.com/office/excel/2006/main">
          <x14:cfRule type="cellIs" priority="145" operator="equal" id="{85C684E8-398B-4DFB-86B4-F750400BF330}">
            <xm:f>Values!$A$22</xm:f>
            <x14:dxf>
              <fill>
                <patternFill>
                  <bgColor rgb="FF27AE60"/>
                </patternFill>
              </fill>
            </x14:dxf>
          </x14:cfRule>
          <x14:cfRule type="cellIs" priority="146" operator="equal" id="{F86AFED7-5C47-4E47-A634-A55CC30D3B4A}">
            <xm:f>Values!$A$21</xm:f>
            <x14:dxf>
              <fill>
                <patternFill>
                  <bgColor rgb="FFFFFF00"/>
                </patternFill>
              </fill>
            </x14:dxf>
          </x14:cfRule>
          <x14:cfRule type="cellIs" priority="147" operator="equal" id="{9D4C3AC1-FA27-48D4-AF5F-E7011A08678B}">
            <xm:f>Values!$A$20</xm:f>
            <x14:dxf>
              <fill>
                <patternFill>
                  <bgColor rgb="FFF39C12"/>
                </patternFill>
              </fill>
            </x14:dxf>
          </x14:cfRule>
          <x14:cfRule type="cellIs" priority="148" operator="equal" id="{60041C0A-636E-47AC-8FEB-1930B3A1C407}">
            <xm:f>Values!$A$19</xm:f>
            <x14:dxf>
              <fill>
                <patternFill>
                  <bgColor rgb="FFE74C3C"/>
                </patternFill>
              </fill>
            </x14:dxf>
          </x14:cfRule>
          <xm:sqref>G22:G24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DD10BAC-6E0C-48D7-9141-EB551F563AB0}">
          <x14:formula1>
            <xm:f>Values!$A$18:$A$22</xm:f>
          </x14:formula1>
          <xm:sqref>G22:G24</xm:sqref>
        </x14:dataValidation>
        <x14:dataValidation type="list" allowBlank="1" showInputMessage="1" showErrorMessage="1" xr:uid="{E5B7A6E9-298C-43DE-8CBD-2F2CA483685B}">
          <x14:formula1>
            <xm:f>Values!$A$11:$A$15</xm:f>
          </x14:formula1>
          <xm:sqref>F22:F24</xm:sqref>
        </x14:dataValidation>
        <x14:dataValidation type="list" allowBlank="1" showInputMessage="1" showErrorMessage="1" xr:uid="{FC1827DD-A2F3-4D38-9AF5-EC2E2FAAE3A8}">
          <x14:formula1>
            <xm:f>Values!$A$4:$A$8</xm:f>
          </x14:formula1>
          <xm:sqref>E22:E24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C4C0A-CC5E-4340-85A6-A8776DFD51B2}">
  <sheetPr>
    <pageSetUpPr fitToPage="1"/>
  </sheetPr>
  <dimension ref="A1:N45"/>
  <sheetViews>
    <sheetView topLeftCell="C1" zoomScale="70" zoomScaleNormal="70" workbookViewId="0">
      <pane ySplit="17" topLeftCell="A37" activePane="bottomLeft" state="frozen"/>
      <selection activeCell="D13" sqref="D13"/>
      <selection pane="bottomLeft" activeCell="I49" sqref="I49"/>
    </sheetView>
  </sheetViews>
  <sheetFormatPr defaultRowHeight="15"/>
  <cols>
    <col min="2" max="2" width="71.28515625" customWidth="1"/>
    <col min="3" max="3" width="34" customWidth="1"/>
    <col min="4" max="4" width="26" customWidth="1"/>
    <col min="5" max="7" width="30.5703125" customWidth="1"/>
    <col min="8" max="8" width="60.5703125" customWidth="1"/>
    <col min="9" max="12" width="9.28515625" customWidth="1"/>
  </cols>
  <sheetData>
    <row r="1" spans="1:9" ht="59.65" customHeight="1">
      <c r="A1" s="102" t="s">
        <v>174</v>
      </c>
      <c r="B1" s="102"/>
      <c r="C1" s="103" t="s">
        <v>222</v>
      </c>
      <c r="D1" s="103"/>
      <c r="E1" s="103"/>
      <c r="F1" s="103"/>
      <c r="G1" s="54" t="s">
        <v>175</v>
      </c>
    </row>
    <row r="3" spans="1:9">
      <c r="E3" s="9" t="s">
        <v>2</v>
      </c>
      <c r="F3" s="9" t="s">
        <v>19</v>
      </c>
      <c r="G3" s="9" t="s">
        <v>122</v>
      </c>
      <c r="I3" s="9" t="s">
        <v>172</v>
      </c>
    </row>
    <row r="4" spans="1:9">
      <c r="C4" s="106" t="str">
        <f>B21</f>
        <v>Use limitation</v>
      </c>
      <c r="D4" s="106"/>
      <c r="E4" s="43">
        <f>E21</f>
        <v>0</v>
      </c>
      <c r="F4" s="43">
        <f>F21</f>
        <v>0.16500000000000001</v>
      </c>
      <c r="G4" s="43">
        <f>G21</f>
        <v>0.5</v>
      </c>
      <c r="I4" s="9" t="s">
        <v>173</v>
      </c>
    </row>
    <row r="5" spans="1:9">
      <c r="C5" s="106" t="str">
        <f>B24</f>
        <v>Privacy architecture (Privacy by Design and Privacy by Default)</v>
      </c>
      <c r="D5" s="106"/>
      <c r="E5" s="43">
        <f>E24</f>
        <v>0.66</v>
      </c>
      <c r="F5" s="43">
        <f>F24</f>
        <v>1</v>
      </c>
      <c r="G5" s="43">
        <f>G24</f>
        <v>0</v>
      </c>
    </row>
    <row r="6" spans="1:9">
      <c r="C6" s="106" t="str">
        <f>B28</f>
        <v>Data retention</v>
      </c>
      <c r="D6" s="106"/>
      <c r="E6" s="43">
        <f>E28</f>
        <v>0.66</v>
      </c>
      <c r="F6" s="43">
        <f>F28</f>
        <v>1</v>
      </c>
      <c r="G6" s="43">
        <f>G28</f>
        <v>0</v>
      </c>
    </row>
    <row r="7" spans="1:9">
      <c r="C7" s="106" t="str">
        <f>B31</f>
        <v>Disposal, destruction and anonymization</v>
      </c>
      <c r="D7" s="106"/>
      <c r="E7" s="43">
        <f>E31</f>
        <v>0.66</v>
      </c>
      <c r="F7" s="43">
        <f>F31</f>
        <v>1</v>
      </c>
      <c r="G7" s="43">
        <f>G31</f>
        <v>0</v>
      </c>
    </row>
    <row r="8" spans="1:9">
      <c r="C8" s="106" t="str">
        <f>B34</f>
        <v>Use and restriction</v>
      </c>
      <c r="D8" s="106"/>
      <c r="E8" s="57">
        <f>E34</f>
        <v>0.66</v>
      </c>
      <c r="F8" s="57">
        <f>F34</f>
        <v>0.88666666666666671</v>
      </c>
      <c r="G8" s="57">
        <f>G34</f>
        <v>0.22</v>
      </c>
    </row>
    <row r="9" spans="1:9">
      <c r="C9" s="112"/>
      <c r="D9" s="112"/>
      <c r="E9" s="58"/>
      <c r="F9" s="58"/>
      <c r="G9" s="58"/>
    </row>
    <row r="10" spans="1:9">
      <c r="C10" s="112"/>
      <c r="D10" s="112"/>
      <c r="E10" s="58"/>
      <c r="F10" s="58"/>
      <c r="G10" s="58"/>
    </row>
    <row r="11" spans="1:9">
      <c r="C11" s="112"/>
      <c r="D11" s="112"/>
      <c r="E11" s="58"/>
      <c r="F11" s="58"/>
      <c r="G11" s="58"/>
    </row>
    <row r="12" spans="1:9">
      <c r="C12" s="112"/>
      <c r="D12" s="112"/>
      <c r="E12" s="58"/>
      <c r="F12" s="58"/>
      <c r="G12" s="58"/>
    </row>
    <row r="14" spans="1:9">
      <c r="D14" s="39" t="s">
        <v>154</v>
      </c>
      <c r="E14" s="44">
        <f>I39</f>
        <v>0.55000000000000004</v>
      </c>
      <c r="F14" s="44">
        <f>J40</f>
        <v>0.83250000000000002</v>
      </c>
      <c r="G14" s="44">
        <f>K41</f>
        <v>0.13833333333333334</v>
      </c>
    </row>
    <row r="15" spans="1:9">
      <c r="D15" s="42"/>
    </row>
    <row r="20" spans="1:12" s="11" customFormat="1" ht="15.75" thickBot="1">
      <c r="A20" s="10" t="s">
        <v>0</v>
      </c>
      <c r="B20" s="10" t="s">
        <v>15</v>
      </c>
      <c r="C20" s="10" t="s">
        <v>143</v>
      </c>
      <c r="D20" s="10" t="s">
        <v>144</v>
      </c>
      <c r="E20" s="10" t="s">
        <v>2</v>
      </c>
      <c r="F20" s="10" t="s">
        <v>14</v>
      </c>
      <c r="G20" s="10" t="s">
        <v>81</v>
      </c>
      <c r="H20" s="10" t="s">
        <v>204</v>
      </c>
      <c r="I20" s="10" t="s">
        <v>78</v>
      </c>
      <c r="J20" s="10" t="s">
        <v>79</v>
      </c>
      <c r="K20" s="10" t="s">
        <v>80</v>
      </c>
    </row>
    <row r="21" spans="1:12" s="11" customFormat="1" ht="60" customHeight="1" thickBot="1">
      <c r="A21" s="27" t="s">
        <v>223</v>
      </c>
      <c r="B21" s="28" t="s">
        <v>224</v>
      </c>
      <c r="C21" s="26"/>
      <c r="D21" s="25"/>
      <c r="E21" s="29">
        <f>IFERROR(AVERAGE(I22:I23),1)</f>
        <v>0</v>
      </c>
      <c r="F21" s="29">
        <f>IFERROR(AVERAGE(J22:J23),1)</f>
        <v>0.16500000000000001</v>
      </c>
      <c r="G21" s="29">
        <f>IFERROR(AVERAGE(K22:K23),1)</f>
        <v>0.5</v>
      </c>
      <c r="I21" s="14"/>
      <c r="J21" s="14"/>
      <c r="K21" s="14"/>
    </row>
    <row r="22" spans="1:12" ht="93.4" customHeight="1" thickTop="1" thickBot="1">
      <c r="A22" s="21" t="s">
        <v>228</v>
      </c>
      <c r="B22" s="20" t="s">
        <v>226</v>
      </c>
      <c r="C22" s="104" t="s">
        <v>225</v>
      </c>
      <c r="D22" s="104" t="s">
        <v>221</v>
      </c>
      <c r="E22" s="32" t="s">
        <v>6</v>
      </c>
      <c r="F22" s="32" t="s">
        <v>46</v>
      </c>
      <c r="G22" s="32" t="s">
        <v>44</v>
      </c>
      <c r="H22" s="60"/>
      <c r="I22" s="3">
        <f>IF(E22=Values!$A$5,Values!$C$5,IF(E22=Values!$A$6,Values!$C$6,IF(E22=Values!$A$7,Values!$C$7,IF(E22=Values!$A$8,Values!$C$8,"N/A"))))</f>
        <v>0</v>
      </c>
      <c r="J22" s="3">
        <f>IF(F22=Values!$A$12,Values!$C$12,IF(F22=Values!$A$13,Values!$C$13,IF(F22=Values!$A$14,Values!$C$14,IF(F22=Values!$A$15,Values!$C$15,"INVALID"))))</f>
        <v>0.33</v>
      </c>
      <c r="K22" s="3">
        <f>IF(G22=Values!$A$19,Values!$C$19,IF(G22=Values!$A$20,Values!$C$20,IF(G22=Values!$A$21,Values!$C$21,IF(G22=Values!$A$22,Values!$C$22,"INVALID"))))</f>
        <v>1</v>
      </c>
      <c r="L22" s="7"/>
    </row>
    <row r="23" spans="1:12" ht="60" customHeight="1" thickTop="1" thickBot="1">
      <c r="A23" s="21" t="s">
        <v>229</v>
      </c>
      <c r="B23" s="20" t="s">
        <v>227</v>
      </c>
      <c r="C23" s="104"/>
      <c r="D23" s="104"/>
      <c r="E23" s="32" t="s">
        <v>6</v>
      </c>
      <c r="F23" s="32" t="s">
        <v>10</v>
      </c>
      <c r="G23" s="32" t="s">
        <v>18</v>
      </c>
      <c r="H23" s="60"/>
      <c r="I23" s="3">
        <f>IF(E23=Values!$A$5,Values!$C$5,IF(E23=Values!$A$6,Values!$C$6,IF(E23=Values!$A$7,Values!$C$7,IF(E23=Values!$A$8,Values!$C$8,"N/A"))))</f>
        <v>0</v>
      </c>
      <c r="J23" s="3">
        <f>IF(F23=Values!$A$12,Values!$C$12,IF(F23=Values!$A$13,Values!$C$13,IF(F23=Values!$A$14,Values!$C$14,IF(F23=Values!$A$15,Values!$C$15,"INVALID"))))</f>
        <v>0</v>
      </c>
      <c r="K23" s="3">
        <f>IF(G23=Values!$A$19,Values!$C$19,IF(G23=Values!$A$20,Values!$C$20,IF(G23=Values!$A$21,Values!$C$21,IF(G23=Values!$A$22,Values!$C$22,"INVALID"))))</f>
        <v>0</v>
      </c>
      <c r="L23" s="7"/>
    </row>
    <row r="24" spans="1:12" ht="60" customHeight="1" thickTop="1" thickBot="1">
      <c r="A24" s="27" t="s">
        <v>230</v>
      </c>
      <c r="B24" s="28" t="s">
        <v>231</v>
      </c>
      <c r="C24" s="26"/>
      <c r="D24" s="25"/>
      <c r="E24" s="29">
        <f>IFERROR(AVERAGE(I25:I27),1)</f>
        <v>0.66</v>
      </c>
      <c r="F24" s="29">
        <f>IFERROR(AVERAGE(J25:J27),1)</f>
        <v>1</v>
      </c>
      <c r="G24" s="29">
        <f>IFERROR(AVERAGE(K25:K27),1)</f>
        <v>0</v>
      </c>
      <c r="H24" s="11"/>
      <c r="I24" s="3"/>
      <c r="J24" s="3"/>
      <c r="K24" s="3"/>
      <c r="L24" s="7"/>
    </row>
    <row r="25" spans="1:12" ht="99.4" customHeight="1" thickTop="1" thickBot="1">
      <c r="A25" s="21" t="s">
        <v>236</v>
      </c>
      <c r="B25" s="20" t="s">
        <v>235</v>
      </c>
      <c r="C25" s="104" t="s">
        <v>232</v>
      </c>
      <c r="D25" s="104" t="s">
        <v>239</v>
      </c>
      <c r="E25" s="32" t="s">
        <v>8</v>
      </c>
      <c r="F25" s="32" t="s">
        <v>17</v>
      </c>
      <c r="G25" s="32" t="s">
        <v>18</v>
      </c>
      <c r="H25" s="60"/>
      <c r="I25" s="3">
        <f>IF(E25=Values!$A$5,Values!$C$5,IF(E25=Values!$A$6,Values!$C$6,IF(E25=Values!$A$7,Values!$C$7,IF(E25=Values!$A$8,Values!$C$8,"N/A"))))</f>
        <v>0.66</v>
      </c>
      <c r="J25" s="3">
        <f>IF(F25=Values!$A$12,Values!$C$12,IF(F25=Values!$A$13,Values!$C$13,IF(F25=Values!$A$14,Values!$C$14,IF(F25=Values!$A$15,Values!$C$15,"INVALID"))))</f>
        <v>1</v>
      </c>
      <c r="K25" s="3">
        <f>IF(G25=Values!$A$19,Values!$C$19,IF(G25=Values!$A$20,Values!$C$20,IF(G25=Values!$A$21,Values!$C$21,IF(G25=Values!$A$22,Values!$C$22,"INVALID"))))</f>
        <v>0</v>
      </c>
      <c r="L25" s="7"/>
    </row>
    <row r="26" spans="1:12" ht="60" customHeight="1" thickTop="1" thickBot="1">
      <c r="A26" s="21" t="s">
        <v>237</v>
      </c>
      <c r="B26" s="20" t="s">
        <v>233</v>
      </c>
      <c r="C26" s="104"/>
      <c r="D26" s="104"/>
      <c r="E26" s="32" t="s">
        <v>8</v>
      </c>
      <c r="F26" s="32" t="s">
        <v>17</v>
      </c>
      <c r="G26" s="32" t="s">
        <v>18</v>
      </c>
      <c r="H26" s="60"/>
      <c r="I26" s="3">
        <f>IF(E26=Values!$A$5,Values!$C$5,IF(E26=Values!$A$6,Values!$C$6,IF(E26=Values!$A$7,Values!$C$7,IF(E26=Values!$A$8,Values!$C$8,"N/A"))))</f>
        <v>0.66</v>
      </c>
      <c r="J26" s="3">
        <f>IF(F26=Values!$A$12,Values!$C$12,IF(F26=Values!$A$13,Values!$C$13,IF(F26=Values!$A$14,Values!$C$14,IF(F26=Values!$A$15,Values!$C$15,"INVALID"))))</f>
        <v>1</v>
      </c>
      <c r="K26" s="3">
        <f>IF(G26=Values!$A$19,Values!$C$19,IF(G26=Values!$A$20,Values!$C$20,IF(G26=Values!$A$21,Values!$C$21,IF(G26=Values!$A$22,Values!$C$22,"INVALID"))))</f>
        <v>0</v>
      </c>
      <c r="L26" s="7"/>
    </row>
    <row r="27" spans="1:12" ht="60" customHeight="1" thickTop="1" thickBot="1">
      <c r="A27" s="21" t="s">
        <v>238</v>
      </c>
      <c r="B27" s="20" t="s">
        <v>234</v>
      </c>
      <c r="C27" s="104"/>
      <c r="D27" s="104"/>
      <c r="E27" s="32" t="s">
        <v>8</v>
      </c>
      <c r="F27" s="32" t="s">
        <v>17</v>
      </c>
      <c r="G27" s="32" t="s">
        <v>18</v>
      </c>
      <c r="H27" s="60"/>
      <c r="I27" s="3">
        <f>IF(E27=Values!$A$5,Values!$C$5,IF(E27=Values!$A$6,Values!$C$6,IF(E27=Values!$A$7,Values!$C$7,IF(E27=Values!$A$8,Values!$C$8,"N/A"))))</f>
        <v>0.66</v>
      </c>
      <c r="J27" s="3">
        <f>IF(F27=Values!$A$12,Values!$C$12,IF(F27=Values!$A$13,Values!$C$13,IF(F27=Values!$A$14,Values!$C$14,IF(F27=Values!$A$15,Values!$C$15,"INVALID"))))</f>
        <v>1</v>
      </c>
      <c r="K27" s="3">
        <f>IF(G27=Values!$A$19,Values!$C$19,IF(G27=Values!$A$20,Values!$C$20,IF(G27=Values!$A$21,Values!$C$21,IF(G27=Values!$A$22,Values!$C$22,"INVALID"))))</f>
        <v>0</v>
      </c>
      <c r="L27" s="7"/>
    </row>
    <row r="28" spans="1:12" ht="60" customHeight="1" thickTop="1" thickBot="1">
      <c r="A28" s="27" t="s">
        <v>241</v>
      </c>
      <c r="B28" s="28" t="s">
        <v>240</v>
      </c>
      <c r="C28" s="26"/>
      <c r="D28" s="25"/>
      <c r="E28" s="29">
        <f>IFERROR(AVERAGE(I29:I30),1)</f>
        <v>0.66</v>
      </c>
      <c r="F28" s="29">
        <f>IFERROR(AVERAGE(J29:J30),1)</f>
        <v>1</v>
      </c>
      <c r="G28" s="29">
        <f>IFERROR(AVERAGE(K29:K30),1)</f>
        <v>0</v>
      </c>
      <c r="H28" s="11"/>
      <c r="I28" s="3"/>
      <c r="J28" s="3"/>
      <c r="K28" s="3"/>
      <c r="L28" s="7"/>
    </row>
    <row r="29" spans="1:12" ht="125.65" customHeight="1" thickTop="1" thickBot="1">
      <c r="A29" s="21" t="s">
        <v>244</v>
      </c>
      <c r="B29" s="20" t="s">
        <v>243</v>
      </c>
      <c r="C29" s="105" t="s">
        <v>242</v>
      </c>
      <c r="D29" s="104" t="s">
        <v>247</v>
      </c>
      <c r="E29" s="32" t="s">
        <v>8</v>
      </c>
      <c r="F29" s="32" t="s">
        <v>17</v>
      </c>
      <c r="G29" s="32" t="s">
        <v>18</v>
      </c>
      <c r="H29" s="60"/>
      <c r="I29" s="3">
        <f>IF(E29=Values!$A$5,Values!$C$5,IF(E29=Values!$A$6,Values!$C$6,IF(E29=Values!$A$7,Values!$C$7,IF(E29=Values!$A$8,Values!$C$8,"N/A"))))</f>
        <v>0.66</v>
      </c>
      <c r="J29" s="3">
        <f>IF(F29=Values!$A$12,Values!$C$12,IF(F29=Values!$A$13,Values!$C$13,IF(F29=Values!$A$14,Values!$C$14,IF(F29=Values!$A$15,Values!$C$15,"INVALID"))))</f>
        <v>1</v>
      </c>
      <c r="K29" s="3">
        <f>IF(G29=Values!$A$19,Values!$C$19,IF(G29=Values!$A$20,Values!$C$20,IF(G29=Values!$A$21,Values!$C$21,IF(G29=Values!$A$22,Values!$C$22,"INVALID"))))</f>
        <v>0</v>
      </c>
      <c r="L29" s="7"/>
    </row>
    <row r="30" spans="1:12" ht="60" customHeight="1" thickTop="1" thickBot="1">
      <c r="A30" s="21" t="s">
        <v>245</v>
      </c>
      <c r="B30" s="20" t="s">
        <v>246</v>
      </c>
      <c r="C30" s="105"/>
      <c r="D30" s="104"/>
      <c r="E30" s="32" t="s">
        <v>8</v>
      </c>
      <c r="F30" s="32" t="s">
        <v>17</v>
      </c>
      <c r="G30" s="32" t="s">
        <v>18</v>
      </c>
      <c r="H30" s="60"/>
      <c r="I30" s="3">
        <f>IF(E30=Values!$A$5,Values!$C$5,IF(E30=Values!$A$6,Values!$C$6,IF(E30=Values!$A$7,Values!$C$7,IF(E30=Values!$A$8,Values!$C$8,"N/A"))))</f>
        <v>0.66</v>
      </c>
      <c r="J30" s="3">
        <f>IF(F30=Values!$A$12,Values!$C$12,IF(F30=Values!$A$13,Values!$C$13,IF(F30=Values!$A$14,Values!$C$14,IF(F30=Values!$A$15,Values!$C$15,"INVALID"))))</f>
        <v>1</v>
      </c>
      <c r="K30" s="3">
        <f>IF(G30=Values!$A$19,Values!$C$19,IF(G30=Values!$A$20,Values!$C$20,IF(G30=Values!$A$21,Values!$C$21,IF(G30=Values!$A$22,Values!$C$22,"INVALID"))))</f>
        <v>0</v>
      </c>
      <c r="L30" s="7"/>
    </row>
    <row r="31" spans="1:12" ht="60" customHeight="1" thickTop="1" thickBot="1">
      <c r="A31" s="27" t="s">
        <v>248</v>
      </c>
      <c r="B31" s="28" t="s">
        <v>249</v>
      </c>
      <c r="C31" s="26"/>
      <c r="D31" s="25"/>
      <c r="E31" s="29">
        <f>IFERROR(AVERAGE(I32:I33),1)</f>
        <v>0.66</v>
      </c>
      <c r="F31" s="29">
        <f>IFERROR(AVERAGE(J32:J33),1)</f>
        <v>1</v>
      </c>
      <c r="G31" s="29">
        <f>IFERROR(AVERAGE(K32:K33),1)</f>
        <v>0</v>
      </c>
      <c r="H31" s="11"/>
      <c r="I31" s="3"/>
      <c r="J31" s="3"/>
      <c r="K31" s="3"/>
      <c r="L31" s="7"/>
    </row>
    <row r="32" spans="1:12" ht="156" customHeight="1" thickTop="1" thickBot="1">
      <c r="A32" s="21" t="s">
        <v>252</v>
      </c>
      <c r="B32" s="20" t="s">
        <v>251</v>
      </c>
      <c r="C32" s="109" t="s">
        <v>250</v>
      </c>
      <c r="D32" s="107" t="s">
        <v>255</v>
      </c>
      <c r="E32" s="32" t="s">
        <v>8</v>
      </c>
      <c r="F32" s="32" t="s">
        <v>17</v>
      </c>
      <c r="G32" s="32" t="s">
        <v>18</v>
      </c>
      <c r="H32" s="60"/>
      <c r="I32" s="3">
        <f>IF(E32=Values!$A$5,Values!$C$5,IF(E32=Values!$A$6,Values!$C$6,IF(E32=Values!$A$7,Values!$C$7,IF(E32=Values!$A$8,Values!$C$8,"N/A"))))</f>
        <v>0.66</v>
      </c>
      <c r="J32" s="3">
        <f>IF(F32=Values!$A$12,Values!$C$12,IF(F32=Values!$A$13,Values!$C$13,IF(F32=Values!$A$14,Values!$C$14,IF(F32=Values!$A$15,Values!$C$15,"INVALID"))))</f>
        <v>1</v>
      </c>
      <c r="K32" s="3">
        <f>IF(G32=Values!$A$19,Values!$C$19,IF(G32=Values!$A$20,Values!$C$20,IF(G32=Values!$A$21,Values!$C$21,IF(G32=Values!$A$22,Values!$C$22,"INVALID"))))</f>
        <v>0</v>
      </c>
      <c r="L32" s="7"/>
    </row>
    <row r="33" spans="1:14" ht="60" customHeight="1" thickTop="1" thickBot="1">
      <c r="A33" s="21" t="s">
        <v>253</v>
      </c>
      <c r="B33" s="20" t="s">
        <v>254</v>
      </c>
      <c r="C33" s="110"/>
      <c r="D33" s="105"/>
      <c r="E33" s="32" t="s">
        <v>8</v>
      </c>
      <c r="F33" s="32" t="s">
        <v>17</v>
      </c>
      <c r="G33" s="32" t="s">
        <v>18</v>
      </c>
      <c r="H33" s="60"/>
      <c r="I33" s="3">
        <f>IF(E33=Values!$A$5,Values!$C$5,IF(E33=Values!$A$6,Values!$C$6,IF(E33=Values!$A$7,Values!$C$7,IF(E33=Values!$A$8,Values!$C$8,"N/A"))))</f>
        <v>0.66</v>
      </c>
      <c r="J33" s="3">
        <f>IF(F33=Values!$A$12,Values!$C$12,IF(F33=Values!$A$13,Values!$C$13,IF(F33=Values!$A$14,Values!$C$14,IF(F33=Values!$A$15,Values!$C$15,"INVALID"))))</f>
        <v>1</v>
      </c>
      <c r="K33" s="3">
        <f>IF(G33=Values!$A$19,Values!$C$19,IF(G33=Values!$A$20,Values!$C$20,IF(G33=Values!$A$21,Values!$C$21,IF(G33=Values!$A$22,Values!$C$22,"INVALID"))))</f>
        <v>0</v>
      </c>
      <c r="L33" s="7"/>
    </row>
    <row r="34" spans="1:14" ht="60" customHeight="1" thickTop="1" thickBot="1">
      <c r="A34" s="27" t="s">
        <v>256</v>
      </c>
      <c r="B34" s="28" t="s">
        <v>257</v>
      </c>
      <c r="C34" s="26"/>
      <c r="D34" s="25"/>
      <c r="E34" s="29">
        <f>IFERROR(AVERAGE(I35:I37),1)</f>
        <v>0.66</v>
      </c>
      <c r="F34" s="29">
        <f>IFERROR(AVERAGE(J35:J37),1)</f>
        <v>0.88666666666666671</v>
      </c>
      <c r="G34" s="29">
        <f>IFERROR(AVERAGE(K35:K37),1)</f>
        <v>0.22</v>
      </c>
      <c r="H34" s="11"/>
      <c r="I34" s="3"/>
      <c r="J34" s="3"/>
      <c r="K34" s="3"/>
      <c r="L34" s="7"/>
    </row>
    <row r="35" spans="1:14" ht="60" customHeight="1" thickTop="1" thickBot="1">
      <c r="A35" s="21" t="s">
        <v>262</v>
      </c>
      <c r="B35" s="20" t="s">
        <v>259</v>
      </c>
      <c r="C35" s="107" t="s">
        <v>258</v>
      </c>
      <c r="D35" s="108" t="s">
        <v>265</v>
      </c>
      <c r="E35" s="32" t="s">
        <v>8</v>
      </c>
      <c r="F35" s="32" t="s">
        <v>17</v>
      </c>
      <c r="G35" s="32" t="s">
        <v>18</v>
      </c>
      <c r="H35" s="60"/>
      <c r="I35" s="3">
        <f>IF(E35=Values!$A$5,Values!$C$5,IF(E35=Values!$A$6,Values!$C$6,IF(E35=Values!$A$7,Values!$C$7,IF(E35=Values!$A$8,Values!$C$8,"N/A"))))</f>
        <v>0.66</v>
      </c>
      <c r="J35" s="3">
        <f>IF(F35=Values!$A$12,Values!$C$12,IF(F35=Values!$A$13,Values!$C$13,IF(F35=Values!$A$14,Values!$C$14,IF(F35=Values!$A$15,Values!$C$15,"INVALID"))))</f>
        <v>1</v>
      </c>
      <c r="K35" s="3">
        <f>IF(G35=Values!$A$19,Values!$C$19,IF(G35=Values!$A$20,Values!$C$20,IF(G35=Values!$A$21,Values!$C$21,IF(G35=Values!$A$22,Values!$C$22,"INVALID"))))</f>
        <v>0</v>
      </c>
      <c r="L35" s="7"/>
    </row>
    <row r="36" spans="1:14" ht="60" customHeight="1" thickTop="1" thickBot="1">
      <c r="A36" s="21" t="s">
        <v>263</v>
      </c>
      <c r="B36" s="20" t="s">
        <v>260</v>
      </c>
      <c r="C36" s="105"/>
      <c r="D36" s="104"/>
      <c r="E36" s="32" t="s">
        <v>8</v>
      </c>
      <c r="F36" s="32" t="s">
        <v>42</v>
      </c>
      <c r="G36" s="32" t="s">
        <v>45</v>
      </c>
      <c r="H36" s="60"/>
      <c r="I36" s="3">
        <f>IF(E36=Values!$A$5,Values!$C$5,IF(E36=Values!$A$6,Values!$C$6,IF(E36=Values!$A$7,Values!$C$7,IF(E36=Values!$A$8,Values!$C$8,"N/A"))))</f>
        <v>0.66</v>
      </c>
      <c r="J36" s="3">
        <f>IF(F36=Values!$A$12,Values!$C$12,IF(F36=Values!$A$13,Values!$C$13,IF(F36=Values!$A$14,Values!$C$14,IF(F36=Values!$A$15,Values!$C$15,"INVALID"))))</f>
        <v>0.66</v>
      </c>
      <c r="K36" s="3">
        <f>IF(G36=Values!$A$19,Values!$C$19,IF(G36=Values!$A$20,Values!$C$20,IF(G36=Values!$A$21,Values!$C$21,IF(G36=Values!$A$22,Values!$C$22,"INVALID"))))</f>
        <v>0.66</v>
      </c>
      <c r="L36" s="7"/>
    </row>
    <row r="37" spans="1:14" ht="60" customHeight="1" thickTop="1">
      <c r="A37" s="21" t="s">
        <v>264</v>
      </c>
      <c r="B37" s="20" t="s">
        <v>261</v>
      </c>
      <c r="C37" s="105"/>
      <c r="D37" s="104"/>
      <c r="E37" s="32" t="s">
        <v>8</v>
      </c>
      <c r="F37" s="32" t="s">
        <v>17</v>
      </c>
      <c r="G37" s="32" t="s">
        <v>18</v>
      </c>
      <c r="H37" s="61"/>
      <c r="I37" s="3">
        <f>IF(E37=Values!$A$5,Values!$C$5,IF(E37=Values!$A$6,Values!$C$6,IF(E37=Values!$A$7,Values!$C$7,IF(E37=Values!$A$8,Values!$C$8,"N/A"))))</f>
        <v>0.66</v>
      </c>
      <c r="J37" s="3">
        <f>IF(F37=Values!$A$12,Values!$C$12,IF(F37=Values!$A$13,Values!$C$13,IF(F37=Values!$A$14,Values!$C$14,IF(F37=Values!$A$15,Values!$C$15,"INVALID"))))</f>
        <v>1</v>
      </c>
      <c r="K37" s="3">
        <f>IF(G37=Values!$A$19,Values!$C$19,IF(G37=Values!$A$20,Values!$C$20,IF(G37=Values!$A$21,Values!$C$21,IF(G37=Values!$A$22,Values!$C$22,"INVALID"))))</f>
        <v>0</v>
      </c>
      <c r="L37" s="7"/>
    </row>
    <row r="38" spans="1:14" ht="60" customHeight="1">
      <c r="A38" s="67"/>
      <c r="B38" s="67"/>
      <c r="C38" s="68"/>
      <c r="D38" s="68"/>
      <c r="E38" s="64"/>
      <c r="F38" s="64"/>
      <c r="G38" s="64"/>
      <c r="H38" s="11"/>
      <c r="I38" s="3"/>
      <c r="J38" s="3"/>
      <c r="K38" s="3"/>
      <c r="L38" s="7"/>
    </row>
    <row r="39" spans="1:14">
      <c r="G39" s="30" t="str">
        <f>E20</f>
        <v>Policies Complete</v>
      </c>
      <c r="I39" s="15">
        <f>IFERROR(AVERAGE(I21:I38),1)</f>
        <v>0.55000000000000004</v>
      </c>
      <c r="J39" s="8"/>
      <c r="K39" s="8"/>
    </row>
    <row r="40" spans="1:14">
      <c r="G40" s="30" t="str">
        <f>F20</f>
        <v>Controls Implemented</v>
      </c>
      <c r="I40" s="2"/>
      <c r="J40" s="8">
        <f>IFERROR(AVERAGE(J21:J38),1)</f>
        <v>0.83250000000000002</v>
      </c>
      <c r="K40" s="8"/>
    </row>
    <row r="41" spans="1:14">
      <c r="G41" s="30" t="str">
        <f>G20</f>
        <v>Reporting effective</v>
      </c>
      <c r="I41" s="2"/>
      <c r="J41" s="8"/>
      <c r="K41" s="8">
        <f>IFERROR(AVERAGE(K21:K38),1)</f>
        <v>0.13833333333333334</v>
      </c>
    </row>
    <row r="42" spans="1:14">
      <c r="G42" s="30"/>
      <c r="I42" s="2"/>
      <c r="J42" s="8"/>
      <c r="K42" s="8"/>
    </row>
    <row r="43" spans="1:14">
      <c r="G43" s="30" t="s">
        <v>1</v>
      </c>
      <c r="I43" s="2"/>
      <c r="J43" s="8"/>
      <c r="K43" s="8">
        <f>MIN(I39,J40,K41)</f>
        <v>0.13833333333333334</v>
      </c>
    </row>
    <row r="44" spans="1:14">
      <c r="G44" s="31" t="s">
        <v>22</v>
      </c>
      <c r="K44" s="8">
        <f>100%-K43</f>
        <v>0.86166666666666669</v>
      </c>
    </row>
    <row r="45" spans="1:14" ht="30" customHeight="1">
      <c r="A45" s="98" t="s">
        <v>4</v>
      </c>
      <c r="B45" s="98"/>
      <c r="C45" s="98"/>
      <c r="D45" s="98"/>
      <c r="E45" s="98"/>
      <c r="F45" s="98"/>
      <c r="G45" s="98"/>
      <c r="H45" s="98"/>
      <c r="I45" s="98"/>
      <c r="J45" s="98"/>
      <c r="K45" s="98"/>
      <c r="L45" s="98"/>
      <c r="M45" s="98"/>
      <c r="N45" s="98"/>
    </row>
  </sheetData>
  <mergeCells count="22">
    <mergeCell ref="A45:N45"/>
    <mergeCell ref="C35:C37"/>
    <mergeCell ref="D35:D37"/>
    <mergeCell ref="C25:C27"/>
    <mergeCell ref="D25:D27"/>
    <mergeCell ref="C29:C30"/>
    <mergeCell ref="D29:D30"/>
    <mergeCell ref="C32:C33"/>
    <mergeCell ref="D32:D33"/>
    <mergeCell ref="C22:C23"/>
    <mergeCell ref="D22:D23"/>
    <mergeCell ref="A1:B1"/>
    <mergeCell ref="C1:F1"/>
    <mergeCell ref="C4:D4"/>
    <mergeCell ref="C5:D5"/>
    <mergeCell ref="C6:D6"/>
    <mergeCell ref="C7:D7"/>
    <mergeCell ref="C8:D8"/>
    <mergeCell ref="C9:D9"/>
    <mergeCell ref="C10:D10"/>
    <mergeCell ref="C11:D11"/>
    <mergeCell ref="C12:D12"/>
  </mergeCells>
  <hyperlinks>
    <hyperlink ref="A45" r:id="rId1" display="http://creativecommons.org/licenses/by-sa/4.0/" xr:uid="{0DF5DB66-57B8-4E96-B0C9-B509CFA41F8E}"/>
  </hyperlinks>
  <pageMargins left="0.7" right="0.7" top="0.75" bottom="0.75" header="0.3" footer="0.3"/>
  <pageSetup scale="45" orientation="landscape" r:id="rId2"/>
  <drawing r:id="rId3"/>
  <extLst>
    <ext xmlns:x14="http://schemas.microsoft.com/office/spreadsheetml/2009/9/main" uri="{78C0D931-6437-407d-A8EE-F0AAD7539E65}">
      <x14:conditionalFormattings>
        <x14:conditionalFormatting xmlns:xm="http://schemas.microsoft.com/office/excel/2006/main">
          <x14:cfRule type="cellIs" priority="149" operator="equal" id="{7A240B65-EE72-4B2D-AD2D-D8E502298B73}">
            <xm:f>Values!$A$8</xm:f>
            <x14:dxf>
              <fill>
                <patternFill>
                  <bgColor rgb="FF27AE60"/>
                </patternFill>
              </fill>
            </x14:dxf>
          </x14:cfRule>
          <x14:cfRule type="cellIs" priority="150" operator="equal" id="{8A7BB0C0-EE1F-4E97-8287-2AB853EAB898}">
            <xm:f>Values!$A$7</xm:f>
            <x14:dxf>
              <fill>
                <patternFill>
                  <bgColor rgb="FFFFFF00"/>
                </patternFill>
              </fill>
            </x14:dxf>
          </x14:cfRule>
          <x14:cfRule type="cellIs" priority="151" operator="equal" id="{8C227637-800A-4B50-AB36-F7F3E7371A27}">
            <xm:f>Values!$A$6</xm:f>
            <x14:dxf>
              <fill>
                <patternFill>
                  <bgColor rgb="FFF39C12"/>
                </patternFill>
              </fill>
            </x14:dxf>
          </x14:cfRule>
          <x14:cfRule type="cellIs" priority="152" operator="equal" id="{2CBB5A94-A356-43C4-A99E-AD2968132E30}">
            <xm:f>Values!$A$5</xm:f>
            <x14:dxf>
              <fill>
                <patternFill>
                  <bgColor rgb="FFE74C3C"/>
                </patternFill>
              </fill>
            </x14:dxf>
          </x14:cfRule>
          <xm:sqref>E22:E23 E25:E27 E29:E30 E32:E33 E35:E37</xm:sqref>
        </x14:conditionalFormatting>
        <x14:conditionalFormatting xmlns:xm="http://schemas.microsoft.com/office/excel/2006/main">
          <x14:cfRule type="cellIs" priority="153" operator="equal" id="{8A4D9464-DFC5-4269-92A1-B9F2B3179067}">
            <xm:f>Values!$A$15</xm:f>
            <x14:dxf>
              <fill>
                <patternFill>
                  <bgColor rgb="FF27AE60"/>
                </patternFill>
              </fill>
            </x14:dxf>
          </x14:cfRule>
          <x14:cfRule type="cellIs" priority="154" operator="equal" id="{319E05B7-9B1A-4D6E-9EAA-44F28E2BE276}">
            <xm:f>Values!$A$14</xm:f>
            <x14:dxf>
              <fill>
                <patternFill>
                  <bgColor rgb="FFFFFF00"/>
                </patternFill>
              </fill>
            </x14:dxf>
          </x14:cfRule>
          <x14:cfRule type="cellIs" priority="155" operator="equal" id="{CEDB50A4-8626-4536-BCED-8458E2D555CE}">
            <xm:f>Values!$A$13</xm:f>
            <x14:dxf>
              <fill>
                <patternFill>
                  <bgColor rgb="FFF39C12"/>
                </patternFill>
              </fill>
            </x14:dxf>
          </x14:cfRule>
          <x14:cfRule type="cellIs" priority="156" operator="equal" id="{65EE1247-41D0-4E62-960E-EA2B60E70A50}">
            <xm:f>Values!$A$12</xm:f>
            <x14:dxf>
              <fill>
                <patternFill>
                  <bgColor rgb="FFE74C3C"/>
                </patternFill>
              </fill>
            </x14:dxf>
          </x14:cfRule>
          <xm:sqref>F22:F23 F25:F27 F29:F30 F32:F33 F35:F37</xm:sqref>
        </x14:conditionalFormatting>
        <x14:conditionalFormatting xmlns:xm="http://schemas.microsoft.com/office/excel/2006/main">
          <x14:cfRule type="cellIs" priority="145" operator="equal" id="{0D6F9326-33DC-4C27-9C82-07B35DA8E111}">
            <xm:f>Values!$A$22</xm:f>
            <x14:dxf>
              <fill>
                <patternFill>
                  <bgColor rgb="FF27AE60"/>
                </patternFill>
              </fill>
            </x14:dxf>
          </x14:cfRule>
          <x14:cfRule type="cellIs" priority="146" operator="equal" id="{B9E2BC45-1E1A-4D55-9F54-46A2B02974DC}">
            <xm:f>Values!$A$21</xm:f>
            <x14:dxf>
              <fill>
                <patternFill>
                  <bgColor rgb="FFFFFF00"/>
                </patternFill>
              </fill>
            </x14:dxf>
          </x14:cfRule>
          <x14:cfRule type="cellIs" priority="147" operator="equal" id="{921BBC2C-AF7F-4C79-9001-5F0A58006690}">
            <xm:f>Values!$A$20</xm:f>
            <x14:dxf>
              <fill>
                <patternFill>
                  <bgColor rgb="FFF39C12"/>
                </patternFill>
              </fill>
            </x14:dxf>
          </x14:cfRule>
          <x14:cfRule type="cellIs" priority="148" operator="equal" id="{306A7CA0-AD43-4FEC-A211-F22D619C7628}">
            <xm:f>Values!$A$19</xm:f>
            <x14:dxf>
              <fill>
                <patternFill>
                  <bgColor rgb="FFE74C3C"/>
                </patternFill>
              </fill>
            </x14:dxf>
          </x14:cfRule>
          <xm:sqref>G22:G23 G25:G27 G29:G30 G32:G33 G35:G37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6683A4D3-10D4-4703-8965-6B77261EF5F9}">
          <x14:formula1>
            <xm:f>Values!$A$18:$A$22</xm:f>
          </x14:formula1>
          <xm:sqref>G22:G23 G25:G27 G29:G30 G32:G33 G35:G37</xm:sqref>
        </x14:dataValidation>
        <x14:dataValidation type="list" allowBlank="1" showInputMessage="1" showErrorMessage="1" xr:uid="{F2D2DD00-A330-4132-ACA1-BB1CD3E3F543}">
          <x14:formula1>
            <xm:f>Values!$A$11:$A$15</xm:f>
          </x14:formula1>
          <xm:sqref>F22:F23 F25:F27 F29:F30 F32:F33 F35:F37</xm:sqref>
        </x14:dataValidation>
        <x14:dataValidation type="list" allowBlank="1" showInputMessage="1" showErrorMessage="1" xr:uid="{FFDAFD1F-DCDB-4444-9F39-926D4D085212}">
          <x14:formula1>
            <xm:f>Values!$A$4:$A$8</xm:f>
          </x14:formula1>
          <xm:sqref>E22:E23 E25:E27 E29:E30 E32:E33 E35:E37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9E4CE-E460-41B4-B9E3-B04228E998C9}">
  <sheetPr>
    <pageSetUpPr fitToPage="1"/>
  </sheetPr>
  <dimension ref="A1:N51"/>
  <sheetViews>
    <sheetView zoomScale="70" zoomScaleNormal="70" workbookViewId="0">
      <selection activeCell="G8" sqref="G8"/>
    </sheetView>
  </sheetViews>
  <sheetFormatPr defaultRowHeight="15"/>
  <cols>
    <col min="2" max="2" width="71.28515625" customWidth="1"/>
    <col min="3" max="3" width="34" customWidth="1"/>
    <col min="4" max="4" width="26" customWidth="1"/>
    <col min="5" max="7" width="30.5703125" customWidth="1"/>
    <col min="8" max="8" width="60.5703125" customWidth="1"/>
    <col min="9" max="12" width="9.28515625" customWidth="1"/>
  </cols>
  <sheetData>
    <row r="1" spans="1:9" ht="59.65" customHeight="1">
      <c r="A1" s="102" t="s">
        <v>174</v>
      </c>
      <c r="B1" s="102"/>
      <c r="C1" s="103" t="s">
        <v>280</v>
      </c>
      <c r="D1" s="103"/>
      <c r="E1" s="103"/>
      <c r="F1" s="103"/>
      <c r="G1" s="54" t="s">
        <v>175</v>
      </c>
    </row>
    <row r="3" spans="1:9">
      <c r="E3" s="9" t="s">
        <v>2</v>
      </c>
      <c r="F3" s="9" t="s">
        <v>19</v>
      </c>
      <c r="G3" s="9" t="s">
        <v>122</v>
      </c>
      <c r="I3" s="9" t="s">
        <v>172</v>
      </c>
    </row>
    <row r="4" spans="1:9">
      <c r="C4" s="106" t="str">
        <f>B21</f>
        <v>Data access requests</v>
      </c>
      <c r="D4" s="106"/>
      <c r="E4" s="43">
        <f>E21</f>
        <v>0.22</v>
      </c>
      <c r="F4" s="43">
        <f>F21</f>
        <v>8.2500000000000004E-2</v>
      </c>
      <c r="G4" s="43">
        <f>G21</f>
        <v>0.25</v>
      </c>
      <c r="I4" s="9" t="s">
        <v>173</v>
      </c>
    </row>
    <row r="5" spans="1:9">
      <c r="C5" s="106" t="str">
        <f>B26</f>
        <v>Data correction requests</v>
      </c>
      <c r="D5" s="106"/>
      <c r="E5" s="43">
        <f>E26</f>
        <v>0.66</v>
      </c>
      <c r="F5" s="43">
        <f>F26</f>
        <v>1</v>
      </c>
      <c r="G5" s="43">
        <f>G26</f>
        <v>0</v>
      </c>
    </row>
    <row r="6" spans="1:9">
      <c r="C6" s="106" t="str">
        <f>B31</f>
        <v>Data deletion requests</v>
      </c>
      <c r="D6" s="106"/>
      <c r="E6" s="43">
        <f>E31</f>
        <v>0.66</v>
      </c>
      <c r="F6" s="43">
        <f>F31</f>
        <v>1</v>
      </c>
      <c r="G6" s="43">
        <f>G31</f>
        <v>0</v>
      </c>
    </row>
    <row r="7" spans="1:9">
      <c r="C7" s="106" t="str">
        <f>B36</f>
        <v>Data portability requests</v>
      </c>
      <c r="D7" s="106"/>
      <c r="E7" s="43">
        <f>E36</f>
        <v>0.66</v>
      </c>
      <c r="F7" s="43">
        <f>F36</f>
        <v>1</v>
      </c>
      <c r="G7" s="43">
        <f>G36</f>
        <v>0</v>
      </c>
    </row>
    <row r="8" spans="1:9">
      <c r="C8" s="106" t="str">
        <f>B41</f>
        <v>Accuracy and completeness of data</v>
      </c>
      <c r="D8" s="106"/>
      <c r="E8" s="57">
        <f>E41</f>
        <v>0.66</v>
      </c>
      <c r="F8" s="57">
        <f>F41</f>
        <v>0.83000000000000007</v>
      </c>
      <c r="G8" s="57">
        <f>G41</f>
        <v>0.33</v>
      </c>
    </row>
    <row r="9" spans="1:9">
      <c r="C9" s="112"/>
      <c r="D9" s="112"/>
      <c r="E9" s="58"/>
      <c r="F9" s="58"/>
      <c r="G9" s="58"/>
    </row>
    <row r="10" spans="1:9">
      <c r="C10" s="112"/>
      <c r="D10" s="112"/>
      <c r="E10" s="58"/>
      <c r="F10" s="58"/>
      <c r="G10" s="58"/>
    </row>
    <row r="11" spans="1:9">
      <c r="C11" s="112"/>
      <c r="D11" s="112"/>
      <c r="E11" s="58"/>
      <c r="F11" s="58"/>
      <c r="G11" s="58"/>
    </row>
    <row r="12" spans="1:9">
      <c r="C12" s="112"/>
      <c r="D12" s="112"/>
      <c r="E12" s="58"/>
      <c r="F12" s="58"/>
      <c r="G12" s="58"/>
    </row>
    <row r="14" spans="1:9">
      <c r="D14" s="39" t="s">
        <v>154</v>
      </c>
      <c r="E14" s="44">
        <f>I45</f>
        <v>0.58235294117647063</v>
      </c>
      <c r="F14" s="44">
        <f>J46</f>
        <v>0.77722222222222226</v>
      </c>
      <c r="G14" s="44">
        <f>K47</f>
        <v>9.2222222222222233E-2</v>
      </c>
    </row>
    <row r="15" spans="1:9">
      <c r="D15" s="42"/>
    </row>
    <row r="20" spans="1:12" s="11" customFormat="1" ht="15.75" thickBot="1">
      <c r="A20" s="10" t="s">
        <v>0</v>
      </c>
      <c r="B20" s="10" t="s">
        <v>15</v>
      </c>
      <c r="C20" s="10" t="s">
        <v>143</v>
      </c>
      <c r="D20" s="10" t="s">
        <v>144</v>
      </c>
      <c r="E20" s="10" t="s">
        <v>2</v>
      </c>
      <c r="F20" s="10" t="s">
        <v>14</v>
      </c>
      <c r="G20" s="10" t="s">
        <v>81</v>
      </c>
      <c r="H20" s="10" t="s">
        <v>204</v>
      </c>
      <c r="I20" s="10" t="s">
        <v>78</v>
      </c>
      <c r="J20" s="10" t="s">
        <v>79</v>
      </c>
      <c r="K20" s="10" t="s">
        <v>80</v>
      </c>
    </row>
    <row r="21" spans="1:12" s="11" customFormat="1" ht="60" customHeight="1" thickBot="1">
      <c r="A21" s="27" t="s">
        <v>283</v>
      </c>
      <c r="B21" s="28" t="s">
        <v>282</v>
      </c>
      <c r="C21" s="26"/>
      <c r="D21" s="25"/>
      <c r="E21" s="29">
        <f>IFERROR(AVERAGE(I22:I25),1)</f>
        <v>0.22</v>
      </c>
      <c r="F21" s="29">
        <f>IFERROR(AVERAGE(J22:J25),1)</f>
        <v>8.2500000000000004E-2</v>
      </c>
      <c r="G21" s="29">
        <f>IFERROR(AVERAGE(K22:K25),1)</f>
        <v>0.25</v>
      </c>
      <c r="I21" s="14"/>
      <c r="J21" s="14"/>
      <c r="K21" s="14"/>
    </row>
    <row r="22" spans="1:12" ht="60" customHeight="1" thickTop="1" thickBot="1">
      <c r="A22" s="21" t="s">
        <v>284</v>
      </c>
      <c r="B22" s="22" t="s">
        <v>285</v>
      </c>
      <c r="C22" s="104" t="s">
        <v>281</v>
      </c>
      <c r="D22" s="104" t="s">
        <v>292</v>
      </c>
      <c r="E22" s="32" t="s">
        <v>6</v>
      </c>
      <c r="F22" s="32" t="s">
        <v>46</v>
      </c>
      <c r="G22" s="32" t="s">
        <v>44</v>
      </c>
      <c r="H22" s="60"/>
      <c r="I22" s="3">
        <f>IF(E22=Values!$A$5,Values!$C$5,IF(E22=Values!$A$6,Values!$C$6,IF(E22=Values!$A$7,Values!$C$7,IF(E22=Values!$A$8,Values!$C$8,"N/A"))))</f>
        <v>0</v>
      </c>
      <c r="J22" s="3">
        <f>IF(F22=Values!$A$12,Values!$C$12,IF(F22=Values!$A$13,Values!$C$13,IF(F22=Values!$A$14,Values!$C$14,IF(F22=Values!$A$15,Values!$C$15,"INVALID"))))</f>
        <v>0.33</v>
      </c>
      <c r="K22" s="3">
        <f>IF(G22=Values!$A$19,Values!$C$19,IF(G22=Values!$A$20,Values!$C$20,IF(G22=Values!$A$21,Values!$C$21,IF(G22=Values!$A$22,Values!$C$22,"INVALID"))))</f>
        <v>1</v>
      </c>
      <c r="L22" s="7"/>
    </row>
    <row r="23" spans="1:12" ht="60" customHeight="1" thickTop="1" thickBot="1">
      <c r="A23" s="21" t="s">
        <v>289</v>
      </c>
      <c r="B23" s="23" t="s">
        <v>286</v>
      </c>
      <c r="C23" s="104"/>
      <c r="D23" s="104"/>
      <c r="E23" s="32" t="s">
        <v>6</v>
      </c>
      <c r="F23" s="32" t="s">
        <v>10</v>
      </c>
      <c r="G23" s="32" t="s">
        <v>18</v>
      </c>
      <c r="H23" s="60"/>
      <c r="I23" s="3">
        <f>IF(E23=Values!$A$5,Values!$C$5,IF(E23=Values!$A$6,Values!$C$6,IF(E23=Values!$A$7,Values!$C$7,IF(E23=Values!$A$8,Values!$C$8,"N/A"))))</f>
        <v>0</v>
      </c>
      <c r="J23" s="3">
        <f>IF(F23=Values!$A$12,Values!$C$12,IF(F23=Values!$A$13,Values!$C$13,IF(F23=Values!$A$14,Values!$C$14,IF(F23=Values!$A$15,Values!$C$15,"INVALID"))))</f>
        <v>0</v>
      </c>
      <c r="K23" s="3">
        <f>IF(G23=Values!$A$19,Values!$C$19,IF(G23=Values!$A$20,Values!$C$20,IF(G23=Values!$A$21,Values!$C$21,IF(G23=Values!$A$22,Values!$C$22,"INVALID"))))</f>
        <v>0</v>
      </c>
      <c r="L23" s="7"/>
    </row>
    <row r="24" spans="1:12" ht="60" customHeight="1" thickTop="1" thickBot="1">
      <c r="A24" s="21" t="s">
        <v>290</v>
      </c>
      <c r="B24" s="23" t="s">
        <v>287</v>
      </c>
      <c r="C24" s="104"/>
      <c r="D24" s="104"/>
      <c r="E24" s="32" t="s">
        <v>82</v>
      </c>
      <c r="F24" s="32" t="s">
        <v>10</v>
      </c>
      <c r="G24" s="32" t="s">
        <v>18</v>
      </c>
      <c r="H24" s="60"/>
      <c r="I24" s="3" t="str">
        <f>IF(E24=Values!$A$5,Values!$C$5,IF(E24=Values!$A$6,Values!$C$6,IF(E24=Values!$A$7,Values!$C$7,IF(E24=Values!$A$8,Values!$C$8,"N/A"))))</f>
        <v>N/A</v>
      </c>
      <c r="J24" s="3">
        <f>IF(F24=Values!$A$12,Values!$C$12,IF(F24=Values!$A$13,Values!$C$13,IF(F24=Values!$A$14,Values!$C$14,IF(F24=Values!$A$15,Values!$C$15,"INVALID"))))</f>
        <v>0</v>
      </c>
      <c r="K24" s="3">
        <f>IF(G24=Values!$A$19,Values!$C$19,IF(G24=Values!$A$20,Values!$C$20,IF(G24=Values!$A$21,Values!$C$21,IF(G24=Values!$A$22,Values!$C$22,"INVALID"))))</f>
        <v>0</v>
      </c>
      <c r="L24" s="7"/>
    </row>
    <row r="25" spans="1:12" ht="60" customHeight="1" thickTop="1" thickBot="1">
      <c r="A25" s="21" t="s">
        <v>291</v>
      </c>
      <c r="B25" s="23" t="s">
        <v>288</v>
      </c>
      <c r="C25" s="104"/>
      <c r="D25" s="104"/>
      <c r="E25" s="32" t="s">
        <v>8</v>
      </c>
      <c r="F25" s="32" t="s">
        <v>10</v>
      </c>
      <c r="G25" s="32" t="s">
        <v>18</v>
      </c>
      <c r="H25" s="60"/>
      <c r="I25" s="3">
        <f>IF(E25=Values!$A$5,Values!$C$5,IF(E25=Values!$A$6,Values!$C$6,IF(E25=Values!$A$7,Values!$C$7,IF(E25=Values!$A$8,Values!$C$8,"N/A"))))</f>
        <v>0.66</v>
      </c>
      <c r="J25" s="3">
        <f>IF(F25=Values!$A$12,Values!$C$12,IF(F25=Values!$A$13,Values!$C$13,IF(F25=Values!$A$14,Values!$C$14,IF(F25=Values!$A$15,Values!$C$15,"INVALID"))))</f>
        <v>0</v>
      </c>
      <c r="K25" s="3">
        <f>IF(G25=Values!$A$19,Values!$C$19,IF(G25=Values!$A$20,Values!$C$20,IF(G25=Values!$A$21,Values!$C$21,IF(G25=Values!$A$22,Values!$C$22,"INVALID"))))</f>
        <v>0</v>
      </c>
      <c r="L25" s="7"/>
    </row>
    <row r="26" spans="1:12" ht="60" customHeight="1" thickBot="1">
      <c r="A26" s="27" t="s">
        <v>294</v>
      </c>
      <c r="B26" s="28" t="s">
        <v>293</v>
      </c>
      <c r="C26" s="26"/>
      <c r="D26" s="25"/>
      <c r="E26" s="29">
        <f>IFERROR(AVERAGE(I27:I30),1)</f>
        <v>0.66</v>
      </c>
      <c r="F26" s="29">
        <f>IFERROR(AVERAGE(J27:J30),1)</f>
        <v>1</v>
      </c>
      <c r="G26" s="29">
        <f>IFERROR(AVERAGE(K27:K30),1)</f>
        <v>0</v>
      </c>
      <c r="H26" s="11"/>
      <c r="I26" s="3"/>
      <c r="J26" s="3"/>
      <c r="K26" s="3"/>
      <c r="L26" s="7"/>
    </row>
    <row r="27" spans="1:12" ht="60" customHeight="1" thickTop="1" thickBot="1">
      <c r="A27" s="21" t="s">
        <v>296</v>
      </c>
      <c r="B27" s="22" t="s">
        <v>297</v>
      </c>
      <c r="C27" s="104" t="s">
        <v>295</v>
      </c>
      <c r="D27" s="104" t="s">
        <v>304</v>
      </c>
      <c r="E27" s="32" t="s">
        <v>8</v>
      </c>
      <c r="F27" s="32" t="s">
        <v>17</v>
      </c>
      <c r="G27" s="32" t="s">
        <v>18</v>
      </c>
      <c r="H27" s="60"/>
      <c r="I27" s="3">
        <f>IF(E27=Values!$A$5,Values!$C$5,IF(E27=Values!$A$6,Values!$C$6,IF(E27=Values!$A$7,Values!$C$7,IF(E27=Values!$A$8,Values!$C$8,"N/A"))))</f>
        <v>0.66</v>
      </c>
      <c r="J27" s="3">
        <f>IF(F27=Values!$A$12,Values!$C$12,IF(F27=Values!$A$13,Values!$C$13,IF(F27=Values!$A$14,Values!$C$14,IF(F27=Values!$A$15,Values!$C$15,"INVALID"))))</f>
        <v>1</v>
      </c>
      <c r="K27" s="3">
        <f>IF(G27=Values!$A$19,Values!$C$19,IF(G27=Values!$A$20,Values!$C$20,IF(G27=Values!$A$21,Values!$C$21,IF(G27=Values!$A$22,Values!$C$22,"INVALID"))))</f>
        <v>0</v>
      </c>
      <c r="L27" s="7"/>
    </row>
    <row r="28" spans="1:12" ht="60" customHeight="1" thickTop="1" thickBot="1">
      <c r="A28" s="21" t="s">
        <v>301</v>
      </c>
      <c r="B28" s="23" t="s">
        <v>298</v>
      </c>
      <c r="C28" s="104"/>
      <c r="D28" s="104"/>
      <c r="E28" s="32" t="s">
        <v>8</v>
      </c>
      <c r="F28" s="32" t="s">
        <v>17</v>
      </c>
      <c r="G28" s="32" t="s">
        <v>18</v>
      </c>
      <c r="H28" s="60"/>
      <c r="I28" s="3">
        <f>IF(E28=Values!$A$5,Values!$C$5,IF(E28=Values!$A$6,Values!$C$6,IF(E28=Values!$A$7,Values!$C$7,IF(E28=Values!$A$8,Values!$C$8,"N/A"))))</f>
        <v>0.66</v>
      </c>
      <c r="J28" s="3">
        <f>IF(F28=Values!$A$12,Values!$C$12,IF(F28=Values!$A$13,Values!$C$13,IF(F28=Values!$A$14,Values!$C$14,IF(F28=Values!$A$15,Values!$C$15,"INVALID"))))</f>
        <v>1</v>
      </c>
      <c r="K28" s="3">
        <f>IF(G28=Values!$A$19,Values!$C$19,IF(G28=Values!$A$20,Values!$C$20,IF(G28=Values!$A$21,Values!$C$21,IF(G28=Values!$A$22,Values!$C$22,"INVALID"))))</f>
        <v>0</v>
      </c>
      <c r="L28" s="7"/>
    </row>
    <row r="29" spans="1:12" ht="60" customHeight="1" thickTop="1" thickBot="1">
      <c r="A29" s="21" t="s">
        <v>302</v>
      </c>
      <c r="B29" s="23" t="s">
        <v>299</v>
      </c>
      <c r="C29" s="104"/>
      <c r="D29" s="104"/>
      <c r="E29" s="32" t="s">
        <v>8</v>
      </c>
      <c r="F29" s="32" t="s">
        <v>17</v>
      </c>
      <c r="G29" s="32" t="s">
        <v>18</v>
      </c>
      <c r="H29" s="60"/>
      <c r="I29" s="3">
        <f>IF(E29=Values!$A$5,Values!$C$5,IF(E29=Values!$A$6,Values!$C$6,IF(E29=Values!$A$7,Values!$C$7,IF(E29=Values!$A$8,Values!$C$8,"N/A"))))</f>
        <v>0.66</v>
      </c>
      <c r="J29" s="3">
        <f>IF(F29=Values!$A$12,Values!$C$12,IF(F29=Values!$A$13,Values!$C$13,IF(F29=Values!$A$14,Values!$C$14,IF(F29=Values!$A$15,Values!$C$15,"INVALID"))))</f>
        <v>1</v>
      </c>
      <c r="K29" s="3">
        <f>IF(G29=Values!$A$19,Values!$C$19,IF(G29=Values!$A$20,Values!$C$20,IF(G29=Values!$A$21,Values!$C$21,IF(G29=Values!$A$22,Values!$C$22,"INVALID"))))</f>
        <v>0</v>
      </c>
      <c r="L29" s="7"/>
    </row>
    <row r="30" spans="1:12" ht="60" customHeight="1" thickTop="1" thickBot="1">
      <c r="A30" s="21" t="s">
        <v>303</v>
      </c>
      <c r="B30" s="23" t="s">
        <v>300</v>
      </c>
      <c r="C30" s="104"/>
      <c r="D30" s="104"/>
      <c r="E30" s="32" t="s">
        <v>8</v>
      </c>
      <c r="F30" s="32" t="s">
        <v>17</v>
      </c>
      <c r="G30" s="32" t="s">
        <v>18</v>
      </c>
      <c r="H30" s="60"/>
      <c r="I30" s="3">
        <f>IF(E30=Values!$A$5,Values!$C$5,IF(E30=Values!$A$6,Values!$C$6,IF(E30=Values!$A$7,Values!$C$7,IF(E30=Values!$A$8,Values!$C$8,"N/A"))))</f>
        <v>0.66</v>
      </c>
      <c r="J30" s="3">
        <f>IF(F30=Values!$A$12,Values!$C$12,IF(F30=Values!$A$13,Values!$C$13,IF(F30=Values!$A$14,Values!$C$14,IF(F30=Values!$A$15,Values!$C$15,"INVALID"))))</f>
        <v>1</v>
      </c>
      <c r="K30" s="3">
        <f>IF(G30=Values!$A$19,Values!$C$19,IF(G30=Values!$A$20,Values!$C$20,IF(G30=Values!$A$21,Values!$C$21,IF(G30=Values!$A$22,Values!$C$22,"INVALID"))))</f>
        <v>0</v>
      </c>
      <c r="L30" s="7"/>
    </row>
    <row r="31" spans="1:12" ht="60" customHeight="1" thickBot="1">
      <c r="A31" s="27" t="s">
        <v>307</v>
      </c>
      <c r="B31" s="28" t="s">
        <v>306</v>
      </c>
      <c r="C31" s="26"/>
      <c r="D31" s="25"/>
      <c r="E31" s="29">
        <f>IFERROR(AVERAGE(I32:I35),1)</f>
        <v>0.66</v>
      </c>
      <c r="F31" s="29">
        <f>IFERROR(AVERAGE(J32:J35),1)</f>
        <v>1</v>
      </c>
      <c r="G31" s="29">
        <f>IFERROR(AVERAGE(K32:K35),1)</f>
        <v>0</v>
      </c>
      <c r="H31" s="11"/>
      <c r="I31" s="3"/>
      <c r="J31" s="3"/>
      <c r="K31" s="3"/>
      <c r="L31" s="7"/>
    </row>
    <row r="32" spans="1:12" ht="60" customHeight="1" thickTop="1" thickBot="1">
      <c r="A32" s="21" t="s">
        <v>310</v>
      </c>
      <c r="B32" s="22" t="s">
        <v>308</v>
      </c>
      <c r="C32" s="105" t="s">
        <v>305</v>
      </c>
      <c r="D32" s="104" t="s">
        <v>304</v>
      </c>
      <c r="E32" s="32" t="s">
        <v>8</v>
      </c>
      <c r="F32" s="32" t="s">
        <v>17</v>
      </c>
      <c r="G32" s="32" t="s">
        <v>18</v>
      </c>
      <c r="H32" s="60"/>
      <c r="I32" s="3">
        <f>IF(E32=Values!$A$5,Values!$C$5,IF(E32=Values!$A$6,Values!$C$6,IF(E32=Values!$A$7,Values!$C$7,IF(E32=Values!$A$8,Values!$C$8,"N/A"))))</f>
        <v>0.66</v>
      </c>
      <c r="J32" s="3">
        <f>IF(F32=Values!$A$12,Values!$C$12,IF(F32=Values!$A$13,Values!$C$13,IF(F32=Values!$A$14,Values!$C$14,IF(F32=Values!$A$15,Values!$C$15,"INVALID"))))</f>
        <v>1</v>
      </c>
      <c r="K32" s="3">
        <f>IF(G32=Values!$A$19,Values!$C$19,IF(G32=Values!$A$20,Values!$C$20,IF(G32=Values!$A$21,Values!$C$21,IF(G32=Values!$A$22,Values!$C$22,"INVALID"))))</f>
        <v>0</v>
      </c>
      <c r="L32" s="7"/>
    </row>
    <row r="33" spans="1:12" ht="60" customHeight="1" thickTop="1" thickBot="1">
      <c r="A33" s="21" t="s">
        <v>311</v>
      </c>
      <c r="B33" s="23" t="s">
        <v>309</v>
      </c>
      <c r="C33" s="105"/>
      <c r="D33" s="104"/>
      <c r="E33" s="32" t="s">
        <v>8</v>
      </c>
      <c r="F33" s="32" t="s">
        <v>17</v>
      </c>
      <c r="G33" s="32" t="s">
        <v>18</v>
      </c>
      <c r="H33" s="60"/>
      <c r="I33" s="3">
        <f>IF(E33=Values!$A$5,Values!$C$5,IF(E33=Values!$A$6,Values!$C$6,IF(E33=Values!$A$7,Values!$C$7,IF(E33=Values!$A$8,Values!$C$8,"N/A"))))</f>
        <v>0.66</v>
      </c>
      <c r="J33" s="3">
        <f>IF(F33=Values!$A$12,Values!$C$12,IF(F33=Values!$A$13,Values!$C$13,IF(F33=Values!$A$14,Values!$C$14,IF(F33=Values!$A$15,Values!$C$15,"INVALID"))))</f>
        <v>1</v>
      </c>
      <c r="K33" s="3">
        <f>IF(G33=Values!$A$19,Values!$C$19,IF(G33=Values!$A$20,Values!$C$20,IF(G33=Values!$A$21,Values!$C$21,IF(G33=Values!$A$22,Values!$C$22,"INVALID"))))</f>
        <v>0</v>
      </c>
      <c r="L33" s="7"/>
    </row>
    <row r="34" spans="1:12" ht="60" customHeight="1" thickTop="1" thickBot="1">
      <c r="A34" s="21" t="s">
        <v>312</v>
      </c>
      <c r="B34" s="23" t="s">
        <v>286</v>
      </c>
      <c r="C34" s="105"/>
      <c r="D34" s="104"/>
      <c r="E34" s="32" t="s">
        <v>8</v>
      </c>
      <c r="F34" s="32" t="s">
        <v>17</v>
      </c>
      <c r="G34" s="32" t="s">
        <v>18</v>
      </c>
      <c r="H34" s="60"/>
      <c r="I34" s="3">
        <f>IF(E34=Values!$A$5,Values!$C$5,IF(E34=Values!$A$6,Values!$C$6,IF(E34=Values!$A$7,Values!$C$7,IF(E34=Values!$A$8,Values!$C$8,"N/A"))))</f>
        <v>0.66</v>
      </c>
      <c r="J34" s="3">
        <f>IF(F34=Values!$A$12,Values!$C$12,IF(F34=Values!$A$13,Values!$C$13,IF(F34=Values!$A$14,Values!$C$14,IF(F34=Values!$A$15,Values!$C$15,"INVALID"))))</f>
        <v>1</v>
      </c>
      <c r="K34" s="3">
        <f>IF(G34=Values!$A$19,Values!$C$19,IF(G34=Values!$A$20,Values!$C$20,IF(G34=Values!$A$21,Values!$C$21,IF(G34=Values!$A$22,Values!$C$22,"INVALID"))))</f>
        <v>0</v>
      </c>
      <c r="L34" s="7"/>
    </row>
    <row r="35" spans="1:12" ht="60" customHeight="1" thickTop="1" thickBot="1">
      <c r="A35" s="21" t="s">
        <v>313</v>
      </c>
      <c r="B35" s="23" t="s">
        <v>299</v>
      </c>
      <c r="C35" s="105"/>
      <c r="D35" s="104"/>
      <c r="E35" s="32" t="s">
        <v>8</v>
      </c>
      <c r="F35" s="32" t="s">
        <v>17</v>
      </c>
      <c r="G35" s="32" t="s">
        <v>18</v>
      </c>
      <c r="H35" s="60"/>
      <c r="I35" s="3">
        <f>IF(E35=Values!$A$5,Values!$C$5,IF(E35=Values!$A$6,Values!$C$6,IF(E35=Values!$A$7,Values!$C$7,IF(E35=Values!$A$8,Values!$C$8,"N/A"))))</f>
        <v>0.66</v>
      </c>
      <c r="J35" s="3">
        <f>IF(F35=Values!$A$12,Values!$C$12,IF(F35=Values!$A$13,Values!$C$13,IF(F35=Values!$A$14,Values!$C$14,IF(F35=Values!$A$15,Values!$C$15,"INVALID"))))</f>
        <v>1</v>
      </c>
      <c r="K35" s="3">
        <f>IF(G35=Values!$A$19,Values!$C$19,IF(G35=Values!$A$20,Values!$C$20,IF(G35=Values!$A$21,Values!$C$21,IF(G35=Values!$A$22,Values!$C$22,"INVALID"))))</f>
        <v>0</v>
      </c>
      <c r="L35" s="7"/>
    </row>
    <row r="36" spans="1:12" ht="60" customHeight="1" thickBot="1">
      <c r="A36" s="27" t="s">
        <v>315</v>
      </c>
      <c r="B36" s="28" t="s">
        <v>314</v>
      </c>
      <c r="C36" s="26"/>
      <c r="D36" s="25"/>
      <c r="E36" s="29">
        <f>IFERROR(AVERAGE(I37:I40),1)</f>
        <v>0.66</v>
      </c>
      <c r="F36" s="29">
        <f>IFERROR(AVERAGE(J37:J40),1)</f>
        <v>1</v>
      </c>
      <c r="G36" s="29">
        <f>IFERROR(AVERAGE(K37:K40),1)</f>
        <v>0</v>
      </c>
      <c r="H36" s="11"/>
      <c r="I36" s="3"/>
      <c r="J36" s="3"/>
      <c r="K36" s="3"/>
      <c r="L36" s="7"/>
    </row>
    <row r="37" spans="1:12" ht="60" customHeight="1" thickTop="1" thickBot="1">
      <c r="A37" s="21" t="s">
        <v>319</v>
      </c>
      <c r="B37" s="22" t="s">
        <v>317</v>
      </c>
      <c r="C37" s="109" t="s">
        <v>316</v>
      </c>
      <c r="D37" s="107" t="s">
        <v>323</v>
      </c>
      <c r="E37" s="32" t="s">
        <v>8</v>
      </c>
      <c r="F37" s="32" t="s">
        <v>17</v>
      </c>
      <c r="G37" s="32" t="s">
        <v>18</v>
      </c>
      <c r="H37" s="60"/>
      <c r="I37" s="3">
        <f>IF(E37=Values!$A$5,Values!$C$5,IF(E37=Values!$A$6,Values!$C$6,IF(E37=Values!$A$7,Values!$C$7,IF(E37=Values!$A$8,Values!$C$8,"N/A"))))</f>
        <v>0.66</v>
      </c>
      <c r="J37" s="3">
        <f>IF(F37=Values!$A$12,Values!$C$12,IF(F37=Values!$A$13,Values!$C$13,IF(F37=Values!$A$14,Values!$C$14,IF(F37=Values!$A$15,Values!$C$15,"INVALID"))))</f>
        <v>1</v>
      </c>
      <c r="K37" s="3">
        <f>IF(G37=Values!$A$19,Values!$C$19,IF(G37=Values!$A$20,Values!$C$20,IF(G37=Values!$A$21,Values!$C$21,IF(G37=Values!$A$22,Values!$C$22,"INVALID"))))</f>
        <v>0</v>
      </c>
      <c r="L37" s="7"/>
    </row>
    <row r="38" spans="1:12" ht="60" customHeight="1" thickTop="1" thickBot="1">
      <c r="A38" s="21" t="s">
        <v>320</v>
      </c>
      <c r="B38" s="23" t="s">
        <v>318</v>
      </c>
      <c r="C38" s="110"/>
      <c r="D38" s="105"/>
      <c r="E38" s="32" t="s">
        <v>8</v>
      </c>
      <c r="F38" s="32" t="s">
        <v>17</v>
      </c>
      <c r="G38" s="32" t="s">
        <v>18</v>
      </c>
      <c r="H38" s="60"/>
      <c r="I38" s="3">
        <f>IF(E38=Values!$A$5,Values!$C$5,IF(E38=Values!$A$6,Values!$C$6,IF(E38=Values!$A$7,Values!$C$7,IF(E38=Values!$A$8,Values!$C$8,"N/A"))))</f>
        <v>0.66</v>
      </c>
      <c r="J38" s="3">
        <f>IF(F38=Values!$A$12,Values!$C$12,IF(F38=Values!$A$13,Values!$C$13,IF(F38=Values!$A$14,Values!$C$14,IF(F38=Values!$A$15,Values!$C$15,"INVALID"))))</f>
        <v>1</v>
      </c>
      <c r="K38" s="3">
        <f>IF(G38=Values!$A$19,Values!$C$19,IF(G38=Values!$A$20,Values!$C$20,IF(G38=Values!$A$21,Values!$C$21,IF(G38=Values!$A$22,Values!$C$22,"INVALID"))))</f>
        <v>0</v>
      </c>
      <c r="L38" s="7"/>
    </row>
    <row r="39" spans="1:12" ht="60" customHeight="1" thickTop="1" thickBot="1">
      <c r="A39" s="21" t="s">
        <v>321</v>
      </c>
      <c r="B39" s="23" t="s">
        <v>286</v>
      </c>
      <c r="C39" s="110"/>
      <c r="D39" s="105"/>
      <c r="E39" s="32" t="s">
        <v>8</v>
      </c>
      <c r="F39" s="32" t="s">
        <v>17</v>
      </c>
      <c r="G39" s="32" t="s">
        <v>18</v>
      </c>
      <c r="H39" s="60"/>
      <c r="I39" s="3">
        <f>IF(E39=Values!$A$5,Values!$C$5,IF(E39=Values!$A$6,Values!$C$6,IF(E39=Values!$A$7,Values!$C$7,IF(E39=Values!$A$8,Values!$C$8,"N/A"))))</f>
        <v>0.66</v>
      </c>
      <c r="J39" s="3">
        <f>IF(F39=Values!$A$12,Values!$C$12,IF(F39=Values!$A$13,Values!$C$13,IF(F39=Values!$A$14,Values!$C$14,IF(F39=Values!$A$15,Values!$C$15,"INVALID"))))</f>
        <v>1</v>
      </c>
      <c r="K39" s="3">
        <f>IF(G39=Values!$A$19,Values!$C$19,IF(G39=Values!$A$20,Values!$C$20,IF(G39=Values!$A$21,Values!$C$21,IF(G39=Values!$A$22,Values!$C$22,"INVALID"))))</f>
        <v>0</v>
      </c>
      <c r="L39" s="7"/>
    </row>
    <row r="40" spans="1:12" ht="60" customHeight="1" thickTop="1" thickBot="1">
      <c r="A40" s="21" t="s">
        <v>322</v>
      </c>
      <c r="B40" s="23" t="s">
        <v>299</v>
      </c>
      <c r="C40" s="110"/>
      <c r="D40" s="105"/>
      <c r="E40" s="32" t="s">
        <v>8</v>
      </c>
      <c r="F40" s="32" t="s">
        <v>17</v>
      </c>
      <c r="G40" s="32" t="s">
        <v>18</v>
      </c>
      <c r="H40" s="60"/>
      <c r="I40" s="3">
        <f>IF(E40=Values!$A$5,Values!$C$5,IF(E40=Values!$A$6,Values!$C$6,IF(E40=Values!$A$7,Values!$C$7,IF(E40=Values!$A$8,Values!$C$8,"N/A"))))</f>
        <v>0.66</v>
      </c>
      <c r="J40" s="3">
        <f>IF(F40=Values!$A$12,Values!$C$12,IF(F40=Values!$A$13,Values!$C$13,IF(F40=Values!$A$14,Values!$C$14,IF(F40=Values!$A$15,Values!$C$15,"INVALID"))))</f>
        <v>1</v>
      </c>
      <c r="K40" s="3">
        <f>IF(G40=Values!$A$19,Values!$C$19,IF(G40=Values!$A$20,Values!$C$20,IF(G40=Values!$A$21,Values!$C$21,IF(G40=Values!$A$22,Values!$C$22,"INVALID"))))</f>
        <v>0</v>
      </c>
      <c r="L40" s="7"/>
    </row>
    <row r="41" spans="1:12" ht="60" customHeight="1" thickBot="1">
      <c r="A41" s="27" t="s">
        <v>325</v>
      </c>
      <c r="B41" s="28" t="s">
        <v>324</v>
      </c>
      <c r="C41" s="26"/>
      <c r="D41" s="25"/>
      <c r="E41" s="29">
        <f>IFERROR(AVERAGE(I42:I43),1)</f>
        <v>0.66</v>
      </c>
      <c r="F41" s="29">
        <f>IFERROR(AVERAGE(J42:J43),1)</f>
        <v>0.83000000000000007</v>
      </c>
      <c r="G41" s="29">
        <f>IFERROR(AVERAGE(K42:K43),1)</f>
        <v>0.33</v>
      </c>
      <c r="H41" s="11"/>
      <c r="I41" s="3"/>
      <c r="J41" s="3"/>
      <c r="K41" s="3"/>
      <c r="L41" s="7"/>
    </row>
    <row r="42" spans="1:12" ht="141.4" customHeight="1" thickTop="1" thickBot="1">
      <c r="A42" s="21" t="s">
        <v>329</v>
      </c>
      <c r="B42" s="22" t="s">
        <v>327</v>
      </c>
      <c r="C42" s="113" t="s">
        <v>326</v>
      </c>
      <c r="D42" s="115" t="s">
        <v>331</v>
      </c>
      <c r="E42" s="32" t="s">
        <v>8</v>
      </c>
      <c r="F42" s="32" t="s">
        <v>17</v>
      </c>
      <c r="G42" s="32" t="s">
        <v>18</v>
      </c>
      <c r="H42" s="60"/>
      <c r="I42" s="3">
        <f>IF(E42=Values!$A$5,Values!$C$5,IF(E42=Values!$A$6,Values!$C$6,IF(E42=Values!$A$7,Values!$C$7,IF(E42=Values!$A$8,Values!$C$8,"N/A"))))</f>
        <v>0.66</v>
      </c>
      <c r="J42" s="3">
        <f>IF(F42=Values!$A$12,Values!$C$12,IF(F42=Values!$A$13,Values!$C$13,IF(F42=Values!$A$14,Values!$C$14,IF(F42=Values!$A$15,Values!$C$15,"INVALID"))))</f>
        <v>1</v>
      </c>
      <c r="K42" s="3">
        <f>IF(G42=Values!$A$19,Values!$C$19,IF(G42=Values!$A$20,Values!$C$20,IF(G42=Values!$A$21,Values!$C$21,IF(G42=Values!$A$22,Values!$C$22,"INVALID"))))</f>
        <v>0</v>
      </c>
      <c r="L42" s="7"/>
    </row>
    <row r="43" spans="1:12" ht="60" customHeight="1" thickTop="1" thickBot="1">
      <c r="A43" s="21" t="s">
        <v>330</v>
      </c>
      <c r="B43" s="23" t="s">
        <v>328</v>
      </c>
      <c r="C43" s="114"/>
      <c r="D43" s="116"/>
      <c r="E43" s="32" t="s">
        <v>8</v>
      </c>
      <c r="F43" s="32" t="s">
        <v>42</v>
      </c>
      <c r="G43" s="32" t="s">
        <v>45</v>
      </c>
      <c r="H43" s="60"/>
      <c r="I43" s="3">
        <f>IF(E43=Values!$A$5,Values!$C$5,IF(E43=Values!$A$6,Values!$C$6,IF(E43=Values!$A$7,Values!$C$7,IF(E43=Values!$A$8,Values!$C$8,"N/A"))))</f>
        <v>0.66</v>
      </c>
      <c r="J43" s="3">
        <f>IF(F43=Values!$A$12,Values!$C$12,IF(F43=Values!$A$13,Values!$C$13,IF(F43=Values!$A$14,Values!$C$14,IF(F43=Values!$A$15,Values!$C$15,"INVALID"))))</f>
        <v>0.66</v>
      </c>
      <c r="K43" s="3">
        <f>IF(G43=Values!$A$19,Values!$C$19,IF(G43=Values!$A$20,Values!$C$20,IF(G43=Values!$A$21,Values!$C$21,IF(G43=Values!$A$22,Values!$C$22,"INVALID"))))</f>
        <v>0.66</v>
      </c>
      <c r="L43" s="7"/>
    </row>
    <row r="44" spans="1:12" ht="60" customHeight="1">
      <c r="A44" s="21"/>
      <c r="B44" s="20"/>
      <c r="C44" s="2"/>
      <c r="D44" s="2"/>
      <c r="E44" s="32"/>
      <c r="F44" s="32"/>
      <c r="G44" s="32"/>
      <c r="I44" s="3"/>
      <c r="J44" s="3"/>
      <c r="K44" s="3"/>
      <c r="L44" s="7"/>
    </row>
    <row r="45" spans="1:12">
      <c r="G45" s="30" t="str">
        <f>E20</f>
        <v>Policies Complete</v>
      </c>
      <c r="I45" s="15">
        <f>IFERROR(AVERAGE(I21:I44),1)</f>
        <v>0.58235294117647063</v>
      </c>
      <c r="J45" s="8"/>
      <c r="K45" s="8"/>
    </row>
    <row r="46" spans="1:12">
      <c r="G46" s="30" t="str">
        <f>F20</f>
        <v>Controls Implemented</v>
      </c>
      <c r="I46" s="2"/>
      <c r="J46" s="8">
        <f>IFERROR(AVERAGE(J21:J44),1)</f>
        <v>0.77722222222222226</v>
      </c>
      <c r="K46" s="8"/>
    </row>
    <row r="47" spans="1:12">
      <c r="G47" s="30" t="str">
        <f>G20</f>
        <v>Reporting effective</v>
      </c>
      <c r="I47" s="2"/>
      <c r="J47" s="8"/>
      <c r="K47" s="8">
        <f>IFERROR(AVERAGE(K21:K44),1)</f>
        <v>9.2222222222222233E-2</v>
      </c>
    </row>
    <row r="48" spans="1:12">
      <c r="G48" s="30"/>
      <c r="I48" s="2"/>
      <c r="J48" s="8"/>
      <c r="K48" s="8"/>
    </row>
    <row r="49" spans="1:14">
      <c r="G49" s="30" t="s">
        <v>1</v>
      </c>
      <c r="I49" s="2"/>
      <c r="J49" s="8"/>
      <c r="K49" s="8">
        <f>MIN(I45,J46,K47)</f>
        <v>9.2222222222222233E-2</v>
      </c>
    </row>
    <row r="50" spans="1:14">
      <c r="G50" s="31" t="s">
        <v>22</v>
      </c>
      <c r="K50" s="8">
        <f>100%-K49</f>
        <v>0.90777777777777779</v>
      </c>
    </row>
    <row r="51" spans="1:14" ht="30" customHeight="1">
      <c r="A51" s="98" t="s">
        <v>4</v>
      </c>
      <c r="B51" s="98"/>
      <c r="C51" s="98"/>
      <c r="D51" s="98"/>
      <c r="E51" s="98"/>
      <c r="F51" s="98"/>
      <c r="G51" s="98"/>
      <c r="H51" s="98"/>
      <c r="I51" s="98"/>
      <c r="J51" s="98"/>
      <c r="K51" s="98"/>
      <c r="L51" s="98"/>
      <c r="M51" s="98"/>
      <c r="N51" s="98"/>
    </row>
  </sheetData>
  <mergeCells count="22">
    <mergeCell ref="A51:N51"/>
    <mergeCell ref="C42:C43"/>
    <mergeCell ref="D42:D43"/>
    <mergeCell ref="C27:C30"/>
    <mergeCell ref="D27:D30"/>
    <mergeCell ref="C32:C35"/>
    <mergeCell ref="D32:D35"/>
    <mergeCell ref="C37:C40"/>
    <mergeCell ref="D37:D40"/>
    <mergeCell ref="C22:C25"/>
    <mergeCell ref="D22:D25"/>
    <mergeCell ref="A1:B1"/>
    <mergeCell ref="C1:F1"/>
    <mergeCell ref="C4:D4"/>
    <mergeCell ref="C5:D5"/>
    <mergeCell ref="C6:D6"/>
    <mergeCell ref="C7:D7"/>
    <mergeCell ref="C8:D8"/>
    <mergeCell ref="C9:D9"/>
    <mergeCell ref="C10:D10"/>
    <mergeCell ref="C11:D11"/>
    <mergeCell ref="C12:D12"/>
  </mergeCells>
  <hyperlinks>
    <hyperlink ref="A51" r:id="rId1" display="http://creativecommons.org/licenses/by-sa/4.0/" xr:uid="{1FC35F14-73DE-4E68-8457-C331179980E4}"/>
  </hyperlinks>
  <pageMargins left="0.7" right="0.7" top="0.75" bottom="0.75" header="0.3" footer="0.3"/>
  <pageSetup scale="45" orientation="landscape" r:id="rId2"/>
  <drawing r:id="rId3"/>
  <extLst>
    <ext xmlns:x14="http://schemas.microsoft.com/office/spreadsheetml/2009/9/main" uri="{78C0D931-6437-407d-A8EE-F0AAD7539E65}">
      <x14:conditionalFormattings>
        <x14:conditionalFormatting xmlns:xm="http://schemas.microsoft.com/office/excel/2006/main">
          <x14:cfRule type="cellIs" priority="149" operator="equal" id="{017877EA-7418-458F-9717-7B69516FB155}">
            <xm:f>Values!$A$8</xm:f>
            <x14:dxf>
              <fill>
                <patternFill>
                  <bgColor rgb="FF27AE60"/>
                </patternFill>
              </fill>
            </x14:dxf>
          </x14:cfRule>
          <x14:cfRule type="cellIs" priority="150" operator="equal" id="{943AC42D-540B-43DE-B0DE-0F3E70B47A3B}">
            <xm:f>Values!$A$7</xm:f>
            <x14:dxf>
              <fill>
                <patternFill>
                  <bgColor rgb="FFFFFF00"/>
                </patternFill>
              </fill>
            </x14:dxf>
          </x14:cfRule>
          <x14:cfRule type="cellIs" priority="151" operator="equal" id="{6DECEB73-709D-4C03-91B3-4BD03FD2E599}">
            <xm:f>Values!$A$6</xm:f>
            <x14:dxf>
              <fill>
                <patternFill>
                  <bgColor rgb="FFF39C12"/>
                </patternFill>
              </fill>
            </x14:dxf>
          </x14:cfRule>
          <x14:cfRule type="cellIs" priority="152" operator="equal" id="{9D2FFEC4-880C-4271-8F9F-51C589469D21}">
            <xm:f>Values!$A$5</xm:f>
            <x14:dxf>
              <fill>
                <patternFill>
                  <bgColor rgb="FFE74C3C"/>
                </patternFill>
              </fill>
            </x14:dxf>
          </x14:cfRule>
          <xm:sqref>E22</xm:sqref>
        </x14:conditionalFormatting>
        <x14:conditionalFormatting xmlns:xm="http://schemas.microsoft.com/office/excel/2006/main">
          <x14:cfRule type="cellIs" priority="153" operator="equal" id="{6CD8E780-A451-46F5-84BA-06B814C4FC4B}">
            <xm:f>Values!$A$15</xm:f>
            <x14:dxf>
              <fill>
                <patternFill>
                  <bgColor rgb="FF27AE60"/>
                </patternFill>
              </fill>
            </x14:dxf>
          </x14:cfRule>
          <x14:cfRule type="cellIs" priority="154" operator="equal" id="{37389C15-1AEF-4F42-9E0D-C55F9E7CD02F}">
            <xm:f>Values!$A$14</xm:f>
            <x14:dxf>
              <fill>
                <patternFill>
                  <bgColor rgb="FFFFFF00"/>
                </patternFill>
              </fill>
            </x14:dxf>
          </x14:cfRule>
          <x14:cfRule type="cellIs" priority="155" operator="equal" id="{F50C48B2-DF06-447C-B8E4-7EA2B9013D5A}">
            <xm:f>Values!$A$13</xm:f>
            <x14:dxf>
              <fill>
                <patternFill>
                  <bgColor rgb="FFF39C12"/>
                </patternFill>
              </fill>
            </x14:dxf>
          </x14:cfRule>
          <x14:cfRule type="cellIs" priority="156" operator="equal" id="{8C333A30-1DF1-43CA-9AE4-AA6101E5D78A}">
            <xm:f>Values!$A$12</xm:f>
            <x14:dxf>
              <fill>
                <patternFill>
                  <bgColor rgb="FFE74C3C"/>
                </patternFill>
              </fill>
            </x14:dxf>
          </x14:cfRule>
          <xm:sqref>F22</xm:sqref>
        </x14:conditionalFormatting>
        <x14:conditionalFormatting xmlns:xm="http://schemas.microsoft.com/office/excel/2006/main">
          <x14:cfRule type="cellIs" priority="145" operator="equal" id="{87F90443-4DCB-468B-A806-AD3954ADFEAC}">
            <xm:f>Values!$A$22</xm:f>
            <x14:dxf>
              <fill>
                <patternFill>
                  <bgColor rgb="FF27AE60"/>
                </patternFill>
              </fill>
            </x14:dxf>
          </x14:cfRule>
          <x14:cfRule type="cellIs" priority="146" operator="equal" id="{7A589B6F-DE74-46CC-8B6E-9ED1DD4C7229}">
            <xm:f>Values!$A$21</xm:f>
            <x14:dxf>
              <fill>
                <patternFill>
                  <bgColor rgb="FFFFFF00"/>
                </patternFill>
              </fill>
            </x14:dxf>
          </x14:cfRule>
          <x14:cfRule type="cellIs" priority="147" operator="equal" id="{E067A812-3EE8-424F-B594-58510A5C5A92}">
            <xm:f>Values!$A$20</xm:f>
            <x14:dxf>
              <fill>
                <patternFill>
                  <bgColor rgb="FFF39C12"/>
                </patternFill>
              </fill>
            </x14:dxf>
          </x14:cfRule>
          <x14:cfRule type="cellIs" priority="148" operator="equal" id="{89604864-490A-495A-B9AE-35A408CB27C2}">
            <xm:f>Values!$A$19</xm:f>
            <x14:dxf>
              <fill>
                <patternFill>
                  <bgColor rgb="FFE74C3C"/>
                </patternFill>
              </fill>
            </x14:dxf>
          </x14:cfRule>
          <xm:sqref>G22</xm:sqref>
        </x14:conditionalFormatting>
        <x14:conditionalFormatting xmlns:xm="http://schemas.microsoft.com/office/excel/2006/main">
          <x14:cfRule type="cellIs" priority="133" operator="equal" id="{0B98B7A4-DB0C-4A41-8D16-38F1EE4E3770}">
            <xm:f>Values!$A$22</xm:f>
            <x14:dxf>
              <fill>
                <patternFill>
                  <bgColor rgb="FF27AE60"/>
                </patternFill>
              </fill>
            </x14:dxf>
          </x14:cfRule>
          <x14:cfRule type="cellIs" priority="134" operator="equal" id="{32AE1E1D-8FD9-408B-AF22-7A0B0DE33F88}">
            <xm:f>Values!$A$21</xm:f>
            <x14:dxf>
              <fill>
                <patternFill>
                  <bgColor rgb="FFFFFF00"/>
                </patternFill>
              </fill>
            </x14:dxf>
          </x14:cfRule>
          <x14:cfRule type="cellIs" priority="135" operator="equal" id="{E7F23AB6-DCD7-410B-B0E7-609809BD41F6}">
            <xm:f>Values!$A$20</xm:f>
            <x14:dxf>
              <fill>
                <patternFill>
                  <bgColor rgb="FFF39C12"/>
                </patternFill>
              </fill>
            </x14:dxf>
          </x14:cfRule>
          <x14:cfRule type="cellIs" priority="136" operator="equal" id="{780184C2-D4E1-42CA-8BE8-4783D84B0939}">
            <xm:f>Values!$A$19</xm:f>
            <x14:dxf>
              <fill>
                <patternFill>
                  <bgColor rgb="FFE74C3C"/>
                </patternFill>
              </fill>
            </x14:dxf>
          </x14:cfRule>
          <xm:sqref>G23:G25</xm:sqref>
        </x14:conditionalFormatting>
        <x14:conditionalFormatting xmlns:xm="http://schemas.microsoft.com/office/excel/2006/main">
          <x14:cfRule type="cellIs" priority="137" operator="equal" id="{6187927D-179A-48D8-AFE2-AC05286B8F52}">
            <xm:f>Values!$A$8</xm:f>
            <x14:dxf>
              <fill>
                <patternFill>
                  <bgColor rgb="FF27AE60"/>
                </patternFill>
              </fill>
            </x14:dxf>
          </x14:cfRule>
          <x14:cfRule type="cellIs" priority="138" operator="equal" id="{BA031BEB-B8B4-4033-8D7C-86D76519A49D}">
            <xm:f>Values!$A$7</xm:f>
            <x14:dxf>
              <fill>
                <patternFill>
                  <bgColor rgb="FFFFFF00"/>
                </patternFill>
              </fill>
            </x14:dxf>
          </x14:cfRule>
          <x14:cfRule type="cellIs" priority="139" operator="equal" id="{4518A145-01B0-4B1F-B979-B5C5A2052717}">
            <xm:f>Values!$A$6</xm:f>
            <x14:dxf>
              <fill>
                <patternFill>
                  <bgColor rgb="FFF39C12"/>
                </patternFill>
              </fill>
            </x14:dxf>
          </x14:cfRule>
          <x14:cfRule type="cellIs" priority="140" operator="equal" id="{0E987C33-A683-4158-BE42-80665A27AE8A}">
            <xm:f>Values!$A$5</xm:f>
            <x14:dxf>
              <fill>
                <patternFill>
                  <bgColor rgb="FFE74C3C"/>
                </patternFill>
              </fill>
            </x14:dxf>
          </x14:cfRule>
          <xm:sqref>E23:E25</xm:sqref>
        </x14:conditionalFormatting>
        <x14:conditionalFormatting xmlns:xm="http://schemas.microsoft.com/office/excel/2006/main">
          <x14:cfRule type="cellIs" priority="141" operator="equal" id="{21E4F175-B911-428C-BDEA-B64BE4029A4E}">
            <xm:f>Values!$A$15</xm:f>
            <x14:dxf>
              <fill>
                <patternFill>
                  <bgColor rgb="FF27AE60"/>
                </patternFill>
              </fill>
            </x14:dxf>
          </x14:cfRule>
          <x14:cfRule type="cellIs" priority="142" operator="equal" id="{79CDD8A4-EECB-4E7B-9578-05B2818576DE}">
            <xm:f>Values!$A$14</xm:f>
            <x14:dxf>
              <fill>
                <patternFill>
                  <bgColor rgb="FFFFFF00"/>
                </patternFill>
              </fill>
            </x14:dxf>
          </x14:cfRule>
          <x14:cfRule type="cellIs" priority="143" operator="equal" id="{D572499D-64B3-4286-8299-D1620650C76B}">
            <xm:f>Values!$A$13</xm:f>
            <x14:dxf>
              <fill>
                <patternFill>
                  <bgColor rgb="FFF39C12"/>
                </patternFill>
              </fill>
            </x14:dxf>
          </x14:cfRule>
          <x14:cfRule type="cellIs" priority="144" operator="equal" id="{E54ADE96-8261-409A-A1CE-A6BE408801BE}">
            <xm:f>Values!$A$12</xm:f>
            <x14:dxf>
              <fill>
                <patternFill>
                  <bgColor rgb="FFE74C3C"/>
                </patternFill>
              </fill>
            </x14:dxf>
          </x14:cfRule>
          <xm:sqref>F23:F25</xm:sqref>
        </x14:conditionalFormatting>
        <x14:conditionalFormatting xmlns:xm="http://schemas.microsoft.com/office/excel/2006/main">
          <x14:cfRule type="cellIs" priority="125" operator="equal" id="{76FFA94E-D40D-475E-869E-BDBC992BF683}">
            <xm:f>Values!$A$8</xm:f>
            <x14:dxf>
              <fill>
                <patternFill>
                  <bgColor rgb="FF27AE60"/>
                </patternFill>
              </fill>
            </x14:dxf>
          </x14:cfRule>
          <x14:cfRule type="cellIs" priority="126" operator="equal" id="{A6F6DB81-023C-430A-913C-07F6F148C5D5}">
            <xm:f>Values!$A$7</xm:f>
            <x14:dxf>
              <fill>
                <patternFill>
                  <bgColor rgb="FFFFFF00"/>
                </patternFill>
              </fill>
            </x14:dxf>
          </x14:cfRule>
          <x14:cfRule type="cellIs" priority="127" operator="equal" id="{9F366C5B-9009-4BF1-9510-69485C9D839C}">
            <xm:f>Values!$A$6</xm:f>
            <x14:dxf>
              <fill>
                <patternFill>
                  <bgColor rgb="FFF39C12"/>
                </patternFill>
              </fill>
            </x14:dxf>
          </x14:cfRule>
          <x14:cfRule type="cellIs" priority="128" operator="equal" id="{350DE439-55C4-4976-A295-F76603FFA103}">
            <xm:f>Values!$A$5</xm:f>
            <x14:dxf>
              <fill>
                <patternFill>
                  <bgColor rgb="FFE74C3C"/>
                </patternFill>
              </fill>
            </x14:dxf>
          </x14:cfRule>
          <xm:sqref>E27:E30</xm:sqref>
        </x14:conditionalFormatting>
        <x14:conditionalFormatting xmlns:xm="http://schemas.microsoft.com/office/excel/2006/main">
          <x14:cfRule type="cellIs" priority="129" operator="equal" id="{7193C7C8-7806-4C02-A5D9-4D2A7BAF832D}">
            <xm:f>Values!$A$15</xm:f>
            <x14:dxf>
              <fill>
                <patternFill>
                  <bgColor rgb="FF27AE60"/>
                </patternFill>
              </fill>
            </x14:dxf>
          </x14:cfRule>
          <x14:cfRule type="cellIs" priority="130" operator="equal" id="{839CD9D2-3E1C-4FC2-BF11-FCBA7E658D59}">
            <xm:f>Values!$A$14</xm:f>
            <x14:dxf>
              <fill>
                <patternFill>
                  <bgColor rgb="FFFFFF00"/>
                </patternFill>
              </fill>
            </x14:dxf>
          </x14:cfRule>
          <x14:cfRule type="cellIs" priority="131" operator="equal" id="{34F21000-683A-4D29-977C-7A21635FD992}">
            <xm:f>Values!$A$13</xm:f>
            <x14:dxf>
              <fill>
                <patternFill>
                  <bgColor rgb="FFF39C12"/>
                </patternFill>
              </fill>
            </x14:dxf>
          </x14:cfRule>
          <x14:cfRule type="cellIs" priority="132" operator="equal" id="{0DA168EC-4EFC-4DE8-85FB-FAF62B0D39B0}">
            <xm:f>Values!$A$12</xm:f>
            <x14:dxf>
              <fill>
                <patternFill>
                  <bgColor rgb="FFE74C3C"/>
                </patternFill>
              </fill>
            </x14:dxf>
          </x14:cfRule>
          <xm:sqref>F27:F30</xm:sqref>
        </x14:conditionalFormatting>
        <x14:conditionalFormatting xmlns:xm="http://schemas.microsoft.com/office/excel/2006/main">
          <x14:cfRule type="cellIs" priority="121" operator="equal" id="{3E7DB83B-CCA4-4414-B364-988918DCC414}">
            <xm:f>Values!$A$22</xm:f>
            <x14:dxf>
              <fill>
                <patternFill>
                  <bgColor rgb="FF27AE60"/>
                </patternFill>
              </fill>
            </x14:dxf>
          </x14:cfRule>
          <x14:cfRule type="cellIs" priority="122" operator="equal" id="{3F93FD19-8118-4A81-8ED0-F0590B176D4D}">
            <xm:f>Values!$A$21</xm:f>
            <x14:dxf>
              <fill>
                <patternFill>
                  <bgColor rgb="FFFFFF00"/>
                </patternFill>
              </fill>
            </x14:dxf>
          </x14:cfRule>
          <x14:cfRule type="cellIs" priority="123" operator="equal" id="{8D86B9F8-3EF7-415A-BB32-96DBBFA23B1B}">
            <xm:f>Values!$A$20</xm:f>
            <x14:dxf>
              <fill>
                <patternFill>
                  <bgColor rgb="FFF39C12"/>
                </patternFill>
              </fill>
            </x14:dxf>
          </x14:cfRule>
          <x14:cfRule type="cellIs" priority="124" operator="equal" id="{AA9BAD3A-4CFC-486C-A73B-842F8F5FC3A0}">
            <xm:f>Values!$A$19</xm:f>
            <x14:dxf>
              <fill>
                <patternFill>
                  <bgColor rgb="FFE74C3C"/>
                </patternFill>
              </fill>
            </x14:dxf>
          </x14:cfRule>
          <xm:sqref>G27:G30</xm:sqref>
        </x14:conditionalFormatting>
        <x14:conditionalFormatting xmlns:xm="http://schemas.microsoft.com/office/excel/2006/main">
          <x14:cfRule type="cellIs" priority="113" operator="equal" id="{F36231B2-B1C7-4116-BA8D-9475E8D4B994}">
            <xm:f>Values!$A$8</xm:f>
            <x14:dxf>
              <fill>
                <patternFill>
                  <bgColor rgb="FF27AE60"/>
                </patternFill>
              </fill>
            </x14:dxf>
          </x14:cfRule>
          <x14:cfRule type="cellIs" priority="114" operator="equal" id="{588D92A0-0DC2-4ACB-BE8E-988A240F8FDB}">
            <xm:f>Values!$A$7</xm:f>
            <x14:dxf>
              <fill>
                <patternFill>
                  <bgColor rgb="FFFFFF00"/>
                </patternFill>
              </fill>
            </x14:dxf>
          </x14:cfRule>
          <x14:cfRule type="cellIs" priority="115" operator="equal" id="{428DA107-4CF2-444C-A226-979D726D8418}">
            <xm:f>Values!$A$6</xm:f>
            <x14:dxf>
              <fill>
                <patternFill>
                  <bgColor rgb="FFF39C12"/>
                </patternFill>
              </fill>
            </x14:dxf>
          </x14:cfRule>
          <x14:cfRule type="cellIs" priority="116" operator="equal" id="{2C704D8E-6244-439E-88F5-3CD146708B2A}">
            <xm:f>Values!$A$5</xm:f>
            <x14:dxf>
              <fill>
                <patternFill>
                  <bgColor rgb="FFE74C3C"/>
                </patternFill>
              </fill>
            </x14:dxf>
          </x14:cfRule>
          <xm:sqref>E32:E35</xm:sqref>
        </x14:conditionalFormatting>
        <x14:conditionalFormatting xmlns:xm="http://schemas.microsoft.com/office/excel/2006/main">
          <x14:cfRule type="cellIs" priority="117" operator="equal" id="{C67FC0B8-1D67-424B-B9A2-916F42C00235}">
            <xm:f>Values!$A$15</xm:f>
            <x14:dxf>
              <fill>
                <patternFill>
                  <bgColor rgb="FF27AE60"/>
                </patternFill>
              </fill>
            </x14:dxf>
          </x14:cfRule>
          <x14:cfRule type="cellIs" priority="118" operator="equal" id="{C7BFA1B8-DB75-4F70-9355-A3CF25883B17}">
            <xm:f>Values!$A$14</xm:f>
            <x14:dxf>
              <fill>
                <patternFill>
                  <bgColor rgb="FFFFFF00"/>
                </patternFill>
              </fill>
            </x14:dxf>
          </x14:cfRule>
          <x14:cfRule type="cellIs" priority="119" operator="equal" id="{90177D37-4221-4AD5-BC20-219A662768F1}">
            <xm:f>Values!$A$13</xm:f>
            <x14:dxf>
              <fill>
                <patternFill>
                  <bgColor rgb="FFF39C12"/>
                </patternFill>
              </fill>
            </x14:dxf>
          </x14:cfRule>
          <x14:cfRule type="cellIs" priority="120" operator="equal" id="{A2F189D5-6D78-4354-80BA-BA5FF49551BD}">
            <xm:f>Values!$A$12</xm:f>
            <x14:dxf>
              <fill>
                <patternFill>
                  <bgColor rgb="FFE74C3C"/>
                </patternFill>
              </fill>
            </x14:dxf>
          </x14:cfRule>
          <xm:sqref>F32:F35</xm:sqref>
        </x14:conditionalFormatting>
        <x14:conditionalFormatting xmlns:xm="http://schemas.microsoft.com/office/excel/2006/main">
          <x14:cfRule type="cellIs" priority="109" operator="equal" id="{A95CD464-DFD7-422D-B629-D2824DD95C08}">
            <xm:f>Values!$A$22</xm:f>
            <x14:dxf>
              <fill>
                <patternFill>
                  <bgColor rgb="FF27AE60"/>
                </patternFill>
              </fill>
            </x14:dxf>
          </x14:cfRule>
          <x14:cfRule type="cellIs" priority="110" operator="equal" id="{0D5E6102-EC88-41DE-BE5C-3C35F8C7BC65}">
            <xm:f>Values!$A$21</xm:f>
            <x14:dxf>
              <fill>
                <patternFill>
                  <bgColor rgb="FFFFFF00"/>
                </patternFill>
              </fill>
            </x14:dxf>
          </x14:cfRule>
          <x14:cfRule type="cellIs" priority="111" operator="equal" id="{84213226-14DB-401C-B56B-3A7CBC802732}">
            <xm:f>Values!$A$20</xm:f>
            <x14:dxf>
              <fill>
                <patternFill>
                  <bgColor rgb="FFF39C12"/>
                </patternFill>
              </fill>
            </x14:dxf>
          </x14:cfRule>
          <x14:cfRule type="cellIs" priority="112" operator="equal" id="{AF69A08D-4656-41D1-8074-4E338D9F778F}">
            <xm:f>Values!$A$19</xm:f>
            <x14:dxf>
              <fill>
                <patternFill>
                  <bgColor rgb="FFE74C3C"/>
                </patternFill>
              </fill>
            </x14:dxf>
          </x14:cfRule>
          <xm:sqref>G32:G35</xm:sqref>
        </x14:conditionalFormatting>
        <x14:conditionalFormatting xmlns:xm="http://schemas.microsoft.com/office/excel/2006/main">
          <x14:cfRule type="cellIs" priority="101" operator="equal" id="{08730071-91D0-4B26-A659-5941B751A238}">
            <xm:f>Values!$A$8</xm:f>
            <x14:dxf>
              <fill>
                <patternFill>
                  <bgColor rgb="FF27AE60"/>
                </patternFill>
              </fill>
            </x14:dxf>
          </x14:cfRule>
          <x14:cfRule type="cellIs" priority="102" operator="equal" id="{B47CFBA0-8E54-4966-9A90-FF8D360E6DD9}">
            <xm:f>Values!$A$7</xm:f>
            <x14:dxf>
              <fill>
                <patternFill>
                  <bgColor rgb="FFFFFF00"/>
                </patternFill>
              </fill>
            </x14:dxf>
          </x14:cfRule>
          <x14:cfRule type="cellIs" priority="103" operator="equal" id="{783B9B63-4569-450D-9596-BEF967DEFEB0}">
            <xm:f>Values!$A$6</xm:f>
            <x14:dxf>
              <fill>
                <patternFill>
                  <bgColor rgb="FFF39C12"/>
                </patternFill>
              </fill>
            </x14:dxf>
          </x14:cfRule>
          <x14:cfRule type="cellIs" priority="104" operator="equal" id="{02386B07-D595-4DFD-B0BD-985FDC5BADE9}">
            <xm:f>Values!$A$5</xm:f>
            <x14:dxf>
              <fill>
                <patternFill>
                  <bgColor rgb="FFE74C3C"/>
                </patternFill>
              </fill>
            </x14:dxf>
          </x14:cfRule>
          <xm:sqref>E37:E40</xm:sqref>
        </x14:conditionalFormatting>
        <x14:conditionalFormatting xmlns:xm="http://schemas.microsoft.com/office/excel/2006/main">
          <x14:cfRule type="cellIs" priority="105" operator="equal" id="{15E157CA-EC41-4807-BB06-C46B0E30BC67}">
            <xm:f>Values!$A$15</xm:f>
            <x14:dxf>
              <fill>
                <patternFill>
                  <bgColor rgb="FF27AE60"/>
                </patternFill>
              </fill>
            </x14:dxf>
          </x14:cfRule>
          <x14:cfRule type="cellIs" priority="106" operator="equal" id="{90BA1B42-34B1-436D-8CBC-62BFFCE2A86E}">
            <xm:f>Values!$A$14</xm:f>
            <x14:dxf>
              <fill>
                <patternFill>
                  <bgColor rgb="FFFFFF00"/>
                </patternFill>
              </fill>
            </x14:dxf>
          </x14:cfRule>
          <x14:cfRule type="cellIs" priority="107" operator="equal" id="{8C298625-D94B-4147-8DE3-931C8048AB55}">
            <xm:f>Values!$A$13</xm:f>
            <x14:dxf>
              <fill>
                <patternFill>
                  <bgColor rgb="FFF39C12"/>
                </patternFill>
              </fill>
            </x14:dxf>
          </x14:cfRule>
          <x14:cfRule type="cellIs" priority="108" operator="equal" id="{D808DD3F-4D94-45FA-9573-DC63D1A907ED}">
            <xm:f>Values!$A$12</xm:f>
            <x14:dxf>
              <fill>
                <patternFill>
                  <bgColor rgb="FFE74C3C"/>
                </patternFill>
              </fill>
            </x14:dxf>
          </x14:cfRule>
          <xm:sqref>F37:F40</xm:sqref>
        </x14:conditionalFormatting>
        <x14:conditionalFormatting xmlns:xm="http://schemas.microsoft.com/office/excel/2006/main">
          <x14:cfRule type="cellIs" priority="97" operator="equal" id="{0F418DD7-5859-4938-BF21-76652F2769F4}">
            <xm:f>Values!$A$22</xm:f>
            <x14:dxf>
              <fill>
                <patternFill>
                  <bgColor rgb="FF27AE60"/>
                </patternFill>
              </fill>
            </x14:dxf>
          </x14:cfRule>
          <x14:cfRule type="cellIs" priority="98" operator="equal" id="{B7015657-631F-47EF-A0DB-E285EA18F5B3}">
            <xm:f>Values!$A$21</xm:f>
            <x14:dxf>
              <fill>
                <patternFill>
                  <bgColor rgb="FFFFFF00"/>
                </patternFill>
              </fill>
            </x14:dxf>
          </x14:cfRule>
          <x14:cfRule type="cellIs" priority="99" operator="equal" id="{12B0C7BE-EC55-4AD4-9B53-BD82C54E0BE7}">
            <xm:f>Values!$A$20</xm:f>
            <x14:dxf>
              <fill>
                <patternFill>
                  <bgColor rgb="FFF39C12"/>
                </patternFill>
              </fill>
            </x14:dxf>
          </x14:cfRule>
          <x14:cfRule type="cellIs" priority="100" operator="equal" id="{357905F7-EF9E-474A-80FB-0867B898BE89}">
            <xm:f>Values!$A$19</xm:f>
            <x14:dxf>
              <fill>
                <patternFill>
                  <bgColor rgb="FFE74C3C"/>
                </patternFill>
              </fill>
            </x14:dxf>
          </x14:cfRule>
          <xm:sqref>G37:G40</xm:sqref>
        </x14:conditionalFormatting>
        <x14:conditionalFormatting xmlns:xm="http://schemas.microsoft.com/office/excel/2006/main">
          <x14:cfRule type="cellIs" priority="89" operator="equal" id="{1C8CCB58-BEEF-4DAB-B358-34420F1A5DF6}">
            <xm:f>Values!$A$8</xm:f>
            <x14:dxf>
              <fill>
                <patternFill>
                  <bgColor rgb="FF27AE60"/>
                </patternFill>
              </fill>
            </x14:dxf>
          </x14:cfRule>
          <x14:cfRule type="cellIs" priority="90" operator="equal" id="{2A7E944A-6710-4AFE-ADC0-8FD0A5B1A303}">
            <xm:f>Values!$A$7</xm:f>
            <x14:dxf>
              <fill>
                <patternFill>
                  <bgColor rgb="FFFFFF00"/>
                </patternFill>
              </fill>
            </x14:dxf>
          </x14:cfRule>
          <x14:cfRule type="cellIs" priority="91" operator="equal" id="{E5AE986E-C824-475D-9898-D8711347D590}">
            <xm:f>Values!$A$6</xm:f>
            <x14:dxf>
              <fill>
                <patternFill>
                  <bgColor rgb="FFF39C12"/>
                </patternFill>
              </fill>
            </x14:dxf>
          </x14:cfRule>
          <x14:cfRule type="cellIs" priority="92" operator="equal" id="{65913B23-ACCA-49DB-A271-27E33DBE0761}">
            <xm:f>Values!$A$5</xm:f>
            <x14:dxf>
              <fill>
                <patternFill>
                  <bgColor rgb="FFE74C3C"/>
                </patternFill>
              </fill>
            </x14:dxf>
          </x14:cfRule>
          <xm:sqref>E42:E43</xm:sqref>
        </x14:conditionalFormatting>
        <x14:conditionalFormatting xmlns:xm="http://schemas.microsoft.com/office/excel/2006/main">
          <x14:cfRule type="cellIs" priority="93" operator="equal" id="{65774954-EF01-4CAF-8630-22884523CBB1}">
            <xm:f>Values!$A$15</xm:f>
            <x14:dxf>
              <fill>
                <patternFill>
                  <bgColor rgb="FF27AE60"/>
                </patternFill>
              </fill>
            </x14:dxf>
          </x14:cfRule>
          <x14:cfRule type="cellIs" priority="94" operator="equal" id="{31144A5B-51EC-46E7-97FD-91818BB2D5A0}">
            <xm:f>Values!$A$14</xm:f>
            <x14:dxf>
              <fill>
                <patternFill>
                  <bgColor rgb="FFFFFF00"/>
                </patternFill>
              </fill>
            </x14:dxf>
          </x14:cfRule>
          <x14:cfRule type="cellIs" priority="95" operator="equal" id="{7E7EC04C-D701-4BBB-8AA1-A85747BB4561}">
            <xm:f>Values!$A$13</xm:f>
            <x14:dxf>
              <fill>
                <patternFill>
                  <bgColor rgb="FFF39C12"/>
                </patternFill>
              </fill>
            </x14:dxf>
          </x14:cfRule>
          <x14:cfRule type="cellIs" priority="96" operator="equal" id="{22CE42F7-E9C9-4C67-ADCD-02796228302C}">
            <xm:f>Values!$A$12</xm:f>
            <x14:dxf>
              <fill>
                <patternFill>
                  <bgColor rgb="FFE74C3C"/>
                </patternFill>
              </fill>
            </x14:dxf>
          </x14:cfRule>
          <xm:sqref>F42:F43</xm:sqref>
        </x14:conditionalFormatting>
        <x14:conditionalFormatting xmlns:xm="http://schemas.microsoft.com/office/excel/2006/main">
          <x14:cfRule type="cellIs" priority="85" operator="equal" id="{AD01457D-2B49-4020-B8FF-0E66510B3AB7}">
            <xm:f>Values!$A$22</xm:f>
            <x14:dxf>
              <fill>
                <patternFill>
                  <bgColor rgb="FF27AE60"/>
                </patternFill>
              </fill>
            </x14:dxf>
          </x14:cfRule>
          <x14:cfRule type="cellIs" priority="86" operator="equal" id="{77AF0C66-AEB9-4A26-9D09-509DDD627A2B}">
            <xm:f>Values!$A$21</xm:f>
            <x14:dxf>
              <fill>
                <patternFill>
                  <bgColor rgb="FFFFFF00"/>
                </patternFill>
              </fill>
            </x14:dxf>
          </x14:cfRule>
          <x14:cfRule type="cellIs" priority="87" operator="equal" id="{BFC7FB0E-3F21-494A-8422-421C3AF73684}">
            <xm:f>Values!$A$20</xm:f>
            <x14:dxf>
              <fill>
                <patternFill>
                  <bgColor rgb="FFF39C12"/>
                </patternFill>
              </fill>
            </x14:dxf>
          </x14:cfRule>
          <x14:cfRule type="cellIs" priority="88" operator="equal" id="{BB8B9840-EAA5-4EF9-9BCE-2022C4941115}">
            <xm:f>Values!$A$19</xm:f>
            <x14:dxf>
              <fill>
                <patternFill>
                  <bgColor rgb="FFE74C3C"/>
                </patternFill>
              </fill>
            </x14:dxf>
          </x14:cfRule>
          <xm:sqref>G42:G43</xm:sqref>
        </x14:conditionalFormatting>
        <x14:conditionalFormatting xmlns:xm="http://schemas.microsoft.com/office/excel/2006/main">
          <x14:cfRule type="cellIs" priority="17" operator="equal" id="{0D9C0973-97AE-4590-9209-F2D8C1540A0C}">
            <xm:f>Values!$A$8</xm:f>
            <x14:dxf>
              <fill>
                <patternFill>
                  <bgColor rgb="FF27AE60"/>
                </patternFill>
              </fill>
            </x14:dxf>
          </x14:cfRule>
          <x14:cfRule type="cellIs" priority="18" operator="equal" id="{9B383FDC-CC99-4D63-82C8-681F3085C1C7}">
            <xm:f>Values!$A$7</xm:f>
            <x14:dxf>
              <fill>
                <patternFill>
                  <bgColor rgb="FFFFFF00"/>
                </patternFill>
              </fill>
            </x14:dxf>
          </x14:cfRule>
          <x14:cfRule type="cellIs" priority="19" operator="equal" id="{EE4C8F5D-9CF6-4637-BE79-1BE8E4EFDB76}">
            <xm:f>Values!$A$6</xm:f>
            <x14:dxf>
              <fill>
                <patternFill>
                  <bgColor rgb="FFF39C12"/>
                </patternFill>
              </fill>
            </x14:dxf>
          </x14:cfRule>
          <x14:cfRule type="cellIs" priority="20" operator="equal" id="{933932C6-8CF1-4569-B962-62B540896481}">
            <xm:f>Values!$A$5</xm:f>
            <x14:dxf>
              <fill>
                <patternFill>
                  <bgColor rgb="FFE74C3C"/>
                </patternFill>
              </fill>
            </x14:dxf>
          </x14:cfRule>
          <xm:sqref>E44</xm:sqref>
        </x14:conditionalFormatting>
        <x14:conditionalFormatting xmlns:xm="http://schemas.microsoft.com/office/excel/2006/main">
          <x14:cfRule type="cellIs" priority="21" operator="equal" id="{5F003C1D-7941-40D0-9F32-E7AF3BEA91B5}">
            <xm:f>Values!$A$15</xm:f>
            <x14:dxf>
              <fill>
                <patternFill>
                  <bgColor rgb="FF27AE60"/>
                </patternFill>
              </fill>
            </x14:dxf>
          </x14:cfRule>
          <x14:cfRule type="cellIs" priority="22" operator="equal" id="{11A41475-0491-4C18-83B8-ADD703A82672}">
            <xm:f>Values!$A$14</xm:f>
            <x14:dxf>
              <fill>
                <patternFill>
                  <bgColor rgb="FFFFFF00"/>
                </patternFill>
              </fill>
            </x14:dxf>
          </x14:cfRule>
          <x14:cfRule type="cellIs" priority="23" operator="equal" id="{03DC123C-B18C-4321-8B47-F5A71ADC5CD8}">
            <xm:f>Values!$A$13</xm:f>
            <x14:dxf>
              <fill>
                <patternFill>
                  <bgColor rgb="FFF39C12"/>
                </patternFill>
              </fill>
            </x14:dxf>
          </x14:cfRule>
          <x14:cfRule type="cellIs" priority="24" operator="equal" id="{44C8DF94-7038-45D7-9528-CA2044F3F99A}">
            <xm:f>Values!$A$12</xm:f>
            <x14:dxf>
              <fill>
                <patternFill>
                  <bgColor rgb="FFE74C3C"/>
                </patternFill>
              </fill>
            </x14:dxf>
          </x14:cfRule>
          <xm:sqref>F44</xm:sqref>
        </x14:conditionalFormatting>
        <x14:conditionalFormatting xmlns:xm="http://schemas.microsoft.com/office/excel/2006/main">
          <x14:cfRule type="cellIs" priority="13" operator="equal" id="{937D0184-159D-43E4-AE47-B88962C3101B}">
            <xm:f>Values!$A$22</xm:f>
            <x14:dxf>
              <fill>
                <patternFill>
                  <bgColor rgb="FF27AE60"/>
                </patternFill>
              </fill>
            </x14:dxf>
          </x14:cfRule>
          <x14:cfRule type="cellIs" priority="14" operator="equal" id="{70887026-F3A2-41F0-B533-E252260665E9}">
            <xm:f>Values!$A$21</xm:f>
            <x14:dxf>
              <fill>
                <patternFill>
                  <bgColor rgb="FFFFFF00"/>
                </patternFill>
              </fill>
            </x14:dxf>
          </x14:cfRule>
          <x14:cfRule type="cellIs" priority="15" operator="equal" id="{5BBFA32F-C693-4E4F-812B-4CCDE6F276BA}">
            <xm:f>Values!$A$20</xm:f>
            <x14:dxf>
              <fill>
                <patternFill>
                  <bgColor rgb="FFF39C12"/>
                </patternFill>
              </fill>
            </x14:dxf>
          </x14:cfRule>
          <x14:cfRule type="cellIs" priority="16" operator="equal" id="{9469FE97-2E5F-4EA8-9738-35CE7CC942CD}">
            <xm:f>Values!$A$19</xm:f>
            <x14:dxf>
              <fill>
                <patternFill>
                  <bgColor rgb="FFE74C3C"/>
                </patternFill>
              </fill>
            </x14:dxf>
          </x14:cfRule>
          <xm:sqref>G44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53CC224-1E3C-4A6F-8AA1-3067E8F5BF8C}">
          <x14:formula1>
            <xm:f>Values!$A$18:$A$22</xm:f>
          </x14:formula1>
          <xm:sqref>G22:G25 G27:G30 G32:G35 G37:G40 G42:G44</xm:sqref>
        </x14:dataValidation>
        <x14:dataValidation type="list" allowBlank="1" showInputMessage="1" showErrorMessage="1" xr:uid="{34EF5B19-EE76-426A-8430-6B6E2DA1BE4B}">
          <x14:formula1>
            <xm:f>Values!$A$11:$A$15</xm:f>
          </x14:formula1>
          <xm:sqref>F22:F25 F27:F30 F32:F35 F37:F40 F42:F44</xm:sqref>
        </x14:dataValidation>
        <x14:dataValidation type="list" allowBlank="1" showInputMessage="1" showErrorMessage="1" xr:uid="{F27467C1-5EAC-4678-BDEA-19B860E0FB3E}">
          <x14:formula1>
            <xm:f>Values!$A$4:$A$8</xm:f>
          </x14:formula1>
          <xm:sqref>E22:E25 E27:E30 E32:E35 E37:E40 E42:E44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AF528-C337-4363-A03C-6C227046B95D}">
  <sheetPr>
    <pageSetUpPr fitToPage="1"/>
  </sheetPr>
  <dimension ref="A1:N37"/>
  <sheetViews>
    <sheetView topLeftCell="A25" zoomScale="70" zoomScaleNormal="70" workbookViewId="0">
      <selection activeCell="B28" sqref="B28:B29"/>
    </sheetView>
  </sheetViews>
  <sheetFormatPr defaultRowHeight="15"/>
  <cols>
    <col min="2" max="2" width="71.28515625" customWidth="1"/>
    <col min="3" max="3" width="34" customWidth="1"/>
    <col min="4" max="4" width="26" customWidth="1"/>
    <col min="5" max="7" width="30.5703125" customWidth="1"/>
    <col min="8" max="8" width="60.5703125" customWidth="1"/>
    <col min="9" max="12" width="9.28515625" customWidth="1"/>
  </cols>
  <sheetData>
    <row r="1" spans="1:9" ht="59.65" customHeight="1">
      <c r="A1" s="102" t="s">
        <v>174</v>
      </c>
      <c r="B1" s="102"/>
      <c r="C1" s="103" t="s">
        <v>338</v>
      </c>
      <c r="D1" s="103"/>
      <c r="E1" s="103"/>
      <c r="F1" s="103"/>
      <c r="G1" s="54" t="s">
        <v>175</v>
      </c>
    </row>
    <row r="3" spans="1:9">
      <c r="E3" s="9" t="s">
        <v>2</v>
      </c>
      <c r="F3" s="9" t="s">
        <v>19</v>
      </c>
      <c r="G3" s="9" t="s">
        <v>122</v>
      </c>
      <c r="I3" s="9" t="s">
        <v>172</v>
      </c>
    </row>
    <row r="4" spans="1:9">
      <c r="C4" s="106" t="str">
        <f>B21</f>
        <v>Third party disclosure and registration</v>
      </c>
      <c r="D4" s="106"/>
      <c r="E4" s="43">
        <f>E21</f>
        <v>0</v>
      </c>
      <c r="F4" s="43">
        <f>F21</f>
        <v>0.33</v>
      </c>
      <c r="G4" s="43">
        <f>G21</f>
        <v>1</v>
      </c>
      <c r="I4" s="9" t="s">
        <v>173</v>
      </c>
    </row>
    <row r="5" spans="1:9">
      <c r="C5" s="106" t="str">
        <f>B23</f>
        <v>Third party agreements</v>
      </c>
      <c r="D5" s="106"/>
      <c r="E5" s="43">
        <f>E23</f>
        <v>0.66</v>
      </c>
      <c r="F5" s="43">
        <f>F23</f>
        <v>1</v>
      </c>
      <c r="G5" s="43">
        <f>G23</f>
        <v>0</v>
      </c>
    </row>
    <row r="6" spans="1:9">
      <c r="C6" s="106" t="str">
        <f>B27</f>
        <v>Data Transfers</v>
      </c>
      <c r="D6" s="106"/>
      <c r="E6" s="57">
        <f>E27</f>
        <v>0.66</v>
      </c>
      <c r="F6" s="57">
        <f>F27</f>
        <v>1</v>
      </c>
      <c r="G6" s="57">
        <f>G27</f>
        <v>0</v>
      </c>
    </row>
    <row r="7" spans="1:9">
      <c r="C7" s="112"/>
      <c r="D7" s="112"/>
      <c r="E7" s="58"/>
      <c r="F7" s="58"/>
      <c r="G7" s="58"/>
    </row>
    <row r="8" spans="1:9">
      <c r="C8" s="112"/>
      <c r="D8" s="112"/>
      <c r="E8" s="58"/>
      <c r="F8" s="58"/>
      <c r="G8" s="58"/>
    </row>
    <row r="9" spans="1:9">
      <c r="C9" s="112"/>
      <c r="D9" s="112"/>
      <c r="E9" s="58"/>
      <c r="F9" s="58"/>
      <c r="G9" s="58"/>
    </row>
    <row r="10" spans="1:9">
      <c r="C10" s="112"/>
      <c r="D10" s="112"/>
      <c r="E10" s="58"/>
      <c r="F10" s="58"/>
      <c r="G10" s="58"/>
    </row>
    <row r="11" spans="1:9">
      <c r="C11" s="112"/>
      <c r="D11" s="112"/>
      <c r="E11" s="58"/>
      <c r="F11" s="58"/>
      <c r="G11" s="58"/>
    </row>
    <row r="12" spans="1:9">
      <c r="C12" s="112"/>
      <c r="D12" s="112"/>
      <c r="E12" s="58"/>
      <c r="F12" s="58"/>
      <c r="G12" s="58"/>
    </row>
    <row r="14" spans="1:9">
      <c r="D14" s="39" t="s">
        <v>154</v>
      </c>
      <c r="E14" s="44">
        <f>I31</f>
        <v>0.55000000000000004</v>
      </c>
      <c r="F14" s="44">
        <f>J32</f>
        <v>0.88833333333333331</v>
      </c>
      <c r="G14" s="44">
        <f>K33</f>
        <v>0.16666666666666666</v>
      </c>
    </row>
    <row r="15" spans="1:9">
      <c r="D15" s="42"/>
    </row>
    <row r="20" spans="1:12" s="11" customFormat="1" ht="15.75" thickBot="1">
      <c r="A20" s="10" t="s">
        <v>0</v>
      </c>
      <c r="B20" s="10" t="s">
        <v>15</v>
      </c>
      <c r="C20" s="10" t="s">
        <v>143</v>
      </c>
      <c r="D20" s="10" t="s">
        <v>144</v>
      </c>
      <c r="E20" s="10" t="s">
        <v>2</v>
      </c>
      <c r="F20" s="10" t="s">
        <v>14</v>
      </c>
      <c r="G20" s="10" t="s">
        <v>81</v>
      </c>
      <c r="H20" s="10" t="s">
        <v>204</v>
      </c>
      <c r="I20" s="10" t="s">
        <v>78</v>
      </c>
      <c r="J20" s="10" t="s">
        <v>79</v>
      </c>
      <c r="K20" s="10" t="s">
        <v>80</v>
      </c>
    </row>
    <row r="21" spans="1:12" s="11" customFormat="1" ht="60" customHeight="1" thickBot="1">
      <c r="A21" s="27" t="s">
        <v>340</v>
      </c>
      <c r="B21" s="28" t="s">
        <v>339</v>
      </c>
      <c r="C21" s="26"/>
      <c r="D21" s="25"/>
      <c r="E21" s="29">
        <f>IFERROR(AVERAGE(I22:I22),1)</f>
        <v>0</v>
      </c>
      <c r="F21" s="29">
        <f>IFERROR(AVERAGE(J22:J22),1)</f>
        <v>0.33</v>
      </c>
      <c r="G21" s="29">
        <f>IFERROR(AVERAGE(K22:K22),1)</f>
        <v>1</v>
      </c>
      <c r="I21" s="14"/>
      <c r="J21" s="14"/>
      <c r="K21" s="14"/>
    </row>
    <row r="22" spans="1:12" ht="190.15" customHeight="1" thickTop="1" thickBot="1">
      <c r="A22" s="21" t="s">
        <v>343</v>
      </c>
      <c r="B22" s="20" t="s">
        <v>342</v>
      </c>
      <c r="C22" s="20" t="s">
        <v>341</v>
      </c>
      <c r="D22" s="20" t="s">
        <v>344</v>
      </c>
      <c r="E22" s="32" t="s">
        <v>6</v>
      </c>
      <c r="F22" s="32" t="s">
        <v>46</v>
      </c>
      <c r="G22" s="32" t="s">
        <v>44</v>
      </c>
      <c r="H22" s="60"/>
      <c r="I22" s="3">
        <f>IF(E22=Values!$A$5,Values!$C$5,IF(E22=Values!$A$6,Values!$C$6,IF(E22=Values!$A$7,Values!$C$7,IF(E22=Values!$A$8,Values!$C$8,"N/A"))))</f>
        <v>0</v>
      </c>
      <c r="J22" s="3">
        <f>IF(F22=Values!$A$12,Values!$C$12,IF(F22=Values!$A$13,Values!$C$13,IF(F22=Values!$A$14,Values!$C$14,IF(F22=Values!$A$15,Values!$C$15,"INVALID"))))</f>
        <v>0.33</v>
      </c>
      <c r="K22" s="3">
        <f>IF(G22=Values!$A$19,Values!$C$19,IF(G22=Values!$A$20,Values!$C$20,IF(G22=Values!$A$21,Values!$C$21,IF(G22=Values!$A$22,Values!$C$22,"INVALID"))))</f>
        <v>1</v>
      </c>
      <c r="L22" s="7"/>
    </row>
    <row r="23" spans="1:12" ht="60" customHeight="1" thickTop="1" thickBot="1">
      <c r="A23" s="27" t="s">
        <v>346</v>
      </c>
      <c r="B23" s="28" t="s">
        <v>345</v>
      </c>
      <c r="C23" s="26"/>
      <c r="D23" s="25"/>
      <c r="E23" s="29">
        <f>IFERROR(AVERAGE(I24:I26),1)</f>
        <v>0.66</v>
      </c>
      <c r="F23" s="29">
        <f>IFERROR(AVERAGE(J24:J26),1)</f>
        <v>1</v>
      </c>
      <c r="G23" s="29">
        <f>IFERROR(AVERAGE(K24:K26),1)</f>
        <v>0</v>
      </c>
      <c r="H23" s="11"/>
      <c r="I23" s="3"/>
      <c r="J23" s="3"/>
      <c r="K23" s="3"/>
      <c r="L23" s="7"/>
    </row>
    <row r="24" spans="1:12" ht="90.4" customHeight="1" thickTop="1" thickBot="1">
      <c r="A24" s="21" t="s">
        <v>350</v>
      </c>
      <c r="B24" s="20" t="s">
        <v>348</v>
      </c>
      <c r="C24" s="104" t="s">
        <v>347</v>
      </c>
      <c r="D24" s="104" t="s">
        <v>354</v>
      </c>
      <c r="E24" s="32" t="s">
        <v>8</v>
      </c>
      <c r="F24" s="32" t="s">
        <v>17</v>
      </c>
      <c r="G24" s="32" t="s">
        <v>18</v>
      </c>
      <c r="H24" s="60"/>
      <c r="I24" s="3">
        <f>IF(E24=Values!$A$5,Values!$C$5,IF(E24=Values!$A$6,Values!$C$6,IF(E24=Values!$A$7,Values!$C$7,IF(E24=Values!$A$8,Values!$C$8,"N/A"))))</f>
        <v>0.66</v>
      </c>
      <c r="J24" s="3">
        <f>IF(F24=Values!$A$12,Values!$C$12,IF(F24=Values!$A$13,Values!$C$13,IF(F24=Values!$A$14,Values!$C$14,IF(F24=Values!$A$15,Values!$C$15,"INVALID"))))</f>
        <v>1</v>
      </c>
      <c r="K24" s="3">
        <f>IF(G24=Values!$A$19,Values!$C$19,IF(G24=Values!$A$20,Values!$C$20,IF(G24=Values!$A$21,Values!$C$21,IF(G24=Values!$A$22,Values!$C$22,"INVALID"))))</f>
        <v>0</v>
      </c>
      <c r="L24" s="7"/>
    </row>
    <row r="25" spans="1:12" ht="178.5" customHeight="1" thickTop="1" thickBot="1">
      <c r="A25" s="21" t="s">
        <v>351</v>
      </c>
      <c r="B25" s="20" t="s">
        <v>349</v>
      </c>
      <c r="C25" s="104"/>
      <c r="D25" s="104"/>
      <c r="E25" s="32" t="s">
        <v>8</v>
      </c>
      <c r="F25" s="32" t="s">
        <v>17</v>
      </c>
      <c r="G25" s="32" t="s">
        <v>18</v>
      </c>
      <c r="H25" s="60"/>
      <c r="I25" s="3">
        <f>IF(E25=Values!$A$5,Values!$C$5,IF(E25=Values!$A$6,Values!$C$6,IF(E25=Values!$A$7,Values!$C$7,IF(E25=Values!$A$8,Values!$C$8,"N/A"))))</f>
        <v>0.66</v>
      </c>
      <c r="J25" s="3">
        <f>IF(F25=Values!$A$12,Values!$C$12,IF(F25=Values!$A$13,Values!$C$13,IF(F25=Values!$A$14,Values!$C$14,IF(F25=Values!$A$15,Values!$C$15,"INVALID"))))</f>
        <v>1</v>
      </c>
      <c r="K25" s="3">
        <f>IF(G25=Values!$A$19,Values!$C$19,IF(G25=Values!$A$20,Values!$C$20,IF(G25=Values!$A$21,Values!$C$21,IF(G25=Values!$A$22,Values!$C$22,"INVALID"))))</f>
        <v>0</v>
      </c>
      <c r="L25" s="7"/>
    </row>
    <row r="26" spans="1:12" ht="145.9" customHeight="1" thickTop="1" thickBot="1">
      <c r="A26" s="21" t="s">
        <v>353</v>
      </c>
      <c r="B26" s="20" t="s">
        <v>352</v>
      </c>
      <c r="C26" s="104"/>
      <c r="D26" s="104"/>
      <c r="E26" s="32" t="s">
        <v>8</v>
      </c>
      <c r="F26" s="32" t="s">
        <v>17</v>
      </c>
      <c r="G26" s="32" t="s">
        <v>18</v>
      </c>
      <c r="H26" s="60"/>
      <c r="I26" s="3">
        <f>IF(E26=Values!$A$5,Values!$C$5,IF(E26=Values!$A$6,Values!$C$6,IF(E26=Values!$A$7,Values!$C$7,IF(E26=Values!$A$8,Values!$C$8,"N/A"))))</f>
        <v>0.66</v>
      </c>
      <c r="J26" s="3">
        <f>IF(F26=Values!$A$12,Values!$C$12,IF(F26=Values!$A$13,Values!$C$13,IF(F26=Values!$A$14,Values!$C$14,IF(F26=Values!$A$15,Values!$C$15,"INVALID"))))</f>
        <v>1</v>
      </c>
      <c r="K26" s="3">
        <f>IF(G26=Values!$A$19,Values!$C$19,IF(G26=Values!$A$20,Values!$C$20,IF(G26=Values!$A$21,Values!$C$21,IF(G26=Values!$A$22,Values!$C$22,"INVALID"))))</f>
        <v>0</v>
      </c>
      <c r="L26" s="7"/>
    </row>
    <row r="27" spans="1:12" ht="60" customHeight="1" thickTop="1" thickBot="1">
      <c r="A27" s="27" t="s">
        <v>355</v>
      </c>
      <c r="B27" s="28" t="s">
        <v>356</v>
      </c>
      <c r="C27" s="26"/>
      <c r="D27" s="25"/>
      <c r="E27" s="29">
        <f>IFERROR(AVERAGE(I28:I29),1)</f>
        <v>0.66</v>
      </c>
      <c r="F27" s="29">
        <f>IFERROR(AVERAGE(J28:J29),1)</f>
        <v>1</v>
      </c>
      <c r="G27" s="29">
        <f>IFERROR(AVERAGE(K28:K29),1)</f>
        <v>0</v>
      </c>
      <c r="H27" s="11"/>
      <c r="I27" s="3"/>
      <c r="J27" s="3"/>
      <c r="K27" s="3"/>
      <c r="L27" s="7"/>
    </row>
    <row r="28" spans="1:12" ht="60" customHeight="1" thickTop="1" thickBot="1">
      <c r="A28" s="21" t="s">
        <v>360</v>
      </c>
      <c r="B28" s="20" t="s">
        <v>358</v>
      </c>
      <c r="C28" s="105" t="s">
        <v>357</v>
      </c>
      <c r="D28" s="104" t="s">
        <v>362</v>
      </c>
      <c r="E28" s="32" t="s">
        <v>8</v>
      </c>
      <c r="F28" s="32" t="s">
        <v>17</v>
      </c>
      <c r="G28" s="32" t="s">
        <v>18</v>
      </c>
      <c r="H28" s="60"/>
      <c r="I28" s="3">
        <f>IF(E28=Values!$A$5,Values!$C$5,IF(E28=Values!$A$6,Values!$C$6,IF(E28=Values!$A$7,Values!$C$7,IF(E28=Values!$A$8,Values!$C$8,"N/A"))))</f>
        <v>0.66</v>
      </c>
      <c r="J28" s="3">
        <f>IF(F28=Values!$A$12,Values!$C$12,IF(F28=Values!$A$13,Values!$C$13,IF(F28=Values!$A$14,Values!$C$14,IF(F28=Values!$A$15,Values!$C$15,"INVALID"))))</f>
        <v>1</v>
      </c>
      <c r="K28" s="3">
        <f>IF(G28=Values!$A$19,Values!$C$19,IF(G28=Values!$A$20,Values!$C$20,IF(G28=Values!$A$21,Values!$C$21,IF(G28=Values!$A$22,Values!$C$22,"INVALID"))))</f>
        <v>0</v>
      </c>
      <c r="L28" s="7"/>
    </row>
    <row r="29" spans="1:12" ht="60" customHeight="1" thickTop="1" thickBot="1">
      <c r="A29" s="21" t="s">
        <v>361</v>
      </c>
      <c r="B29" s="20" t="s">
        <v>359</v>
      </c>
      <c r="C29" s="105"/>
      <c r="D29" s="104"/>
      <c r="E29" s="32" t="s">
        <v>8</v>
      </c>
      <c r="F29" s="32" t="s">
        <v>17</v>
      </c>
      <c r="G29" s="32" t="s">
        <v>18</v>
      </c>
      <c r="H29" s="60"/>
      <c r="I29" s="3">
        <f>IF(E29=Values!$A$5,Values!$C$5,IF(E29=Values!$A$6,Values!$C$6,IF(E29=Values!$A$7,Values!$C$7,IF(E29=Values!$A$8,Values!$C$8,"N/A"))))</f>
        <v>0.66</v>
      </c>
      <c r="J29" s="3">
        <f>IF(F29=Values!$A$12,Values!$C$12,IF(F29=Values!$A$13,Values!$C$13,IF(F29=Values!$A$14,Values!$C$14,IF(F29=Values!$A$15,Values!$C$15,"INVALID"))))</f>
        <v>1</v>
      </c>
      <c r="K29" s="3">
        <f>IF(G29=Values!$A$19,Values!$C$19,IF(G29=Values!$A$20,Values!$C$20,IF(G29=Values!$A$21,Values!$C$21,IF(G29=Values!$A$22,Values!$C$22,"INVALID"))))</f>
        <v>0</v>
      </c>
      <c r="L29" s="7"/>
    </row>
    <row r="30" spans="1:12" ht="60" customHeight="1" thickTop="1">
      <c r="A30" s="21"/>
      <c r="B30" s="20"/>
      <c r="C30" s="2"/>
      <c r="D30" s="2"/>
      <c r="E30" s="32"/>
      <c r="F30" s="32"/>
      <c r="G30" s="32"/>
      <c r="I30" s="3"/>
      <c r="J30" s="3"/>
      <c r="K30" s="3"/>
      <c r="L30" s="7"/>
    </row>
    <row r="31" spans="1:12">
      <c r="G31" s="30" t="str">
        <f>E20</f>
        <v>Policies Complete</v>
      </c>
      <c r="I31" s="15">
        <f>IFERROR(AVERAGE(I21:I30),1)</f>
        <v>0.55000000000000004</v>
      </c>
      <c r="J31" s="8"/>
      <c r="K31" s="8"/>
    </row>
    <row r="32" spans="1:12">
      <c r="G32" s="30" t="str">
        <f>F20</f>
        <v>Controls Implemented</v>
      </c>
      <c r="I32" s="2"/>
      <c r="J32" s="8">
        <f>IFERROR(AVERAGE(J21:J30),1)</f>
        <v>0.88833333333333331</v>
      </c>
      <c r="K32" s="8"/>
    </row>
    <row r="33" spans="1:14">
      <c r="G33" s="30" t="str">
        <f>G20</f>
        <v>Reporting effective</v>
      </c>
      <c r="I33" s="2"/>
      <c r="J33" s="8"/>
      <c r="K33" s="8">
        <f>IFERROR(AVERAGE(K21:K30),1)</f>
        <v>0.16666666666666666</v>
      </c>
    </row>
    <row r="34" spans="1:14">
      <c r="G34" s="30"/>
      <c r="I34" s="2"/>
      <c r="J34" s="8"/>
      <c r="K34" s="8"/>
    </row>
    <row r="35" spans="1:14">
      <c r="G35" s="30" t="s">
        <v>1</v>
      </c>
      <c r="I35" s="2"/>
      <c r="J35" s="8"/>
      <c r="K35" s="8">
        <f>MIN(I31,J32,K33)</f>
        <v>0.16666666666666666</v>
      </c>
    </row>
    <row r="36" spans="1:14">
      <c r="G36" s="31" t="s">
        <v>22</v>
      </c>
      <c r="K36" s="8">
        <f>100%-K35</f>
        <v>0.83333333333333337</v>
      </c>
    </row>
    <row r="37" spans="1:14" ht="30" customHeight="1">
      <c r="A37" s="98" t="s">
        <v>4</v>
      </c>
      <c r="B37" s="98"/>
      <c r="C37" s="98"/>
      <c r="D37" s="98"/>
      <c r="E37" s="98"/>
      <c r="F37" s="98"/>
      <c r="G37" s="98"/>
      <c r="H37" s="98"/>
      <c r="I37" s="98"/>
      <c r="J37" s="98"/>
      <c r="K37" s="98"/>
      <c r="L37" s="98"/>
      <c r="M37" s="98"/>
      <c r="N37" s="98"/>
    </row>
  </sheetData>
  <mergeCells count="16">
    <mergeCell ref="A37:N37"/>
    <mergeCell ref="C24:C26"/>
    <mergeCell ref="D24:D26"/>
    <mergeCell ref="C28:C29"/>
    <mergeCell ref="D28:D29"/>
    <mergeCell ref="C8:D8"/>
    <mergeCell ref="C9:D9"/>
    <mergeCell ref="C10:D10"/>
    <mergeCell ref="C11:D11"/>
    <mergeCell ref="C12:D12"/>
    <mergeCell ref="C7:D7"/>
    <mergeCell ref="A1:B1"/>
    <mergeCell ref="C1:F1"/>
    <mergeCell ref="C4:D4"/>
    <mergeCell ref="C5:D5"/>
    <mergeCell ref="C6:D6"/>
  </mergeCells>
  <hyperlinks>
    <hyperlink ref="A37" r:id="rId1" display="http://creativecommons.org/licenses/by-sa/4.0/" xr:uid="{9FCECE5D-2424-4017-A49D-66502094E4CF}"/>
  </hyperlinks>
  <pageMargins left="0.7" right="0.7" top="0.75" bottom="0.75" header="0.3" footer="0.3"/>
  <pageSetup scale="45" orientation="landscape" r:id="rId2"/>
  <drawing r:id="rId3"/>
  <extLst>
    <ext xmlns:x14="http://schemas.microsoft.com/office/spreadsheetml/2009/9/main" uri="{78C0D931-6437-407d-A8EE-F0AAD7539E65}">
      <x14:conditionalFormattings>
        <x14:conditionalFormatting xmlns:xm="http://schemas.microsoft.com/office/excel/2006/main">
          <x14:cfRule type="cellIs" priority="149" operator="equal" id="{E73C606F-6B62-4BDA-81F1-92EB0E16EA31}">
            <xm:f>Values!$A$8</xm:f>
            <x14:dxf>
              <fill>
                <patternFill>
                  <bgColor rgb="FF27AE60"/>
                </patternFill>
              </fill>
            </x14:dxf>
          </x14:cfRule>
          <x14:cfRule type="cellIs" priority="150" operator="equal" id="{E75F5EF4-6D2C-4EA6-B657-90709CC95BC0}">
            <xm:f>Values!$A$7</xm:f>
            <x14:dxf>
              <fill>
                <patternFill>
                  <bgColor rgb="FFFFFF00"/>
                </patternFill>
              </fill>
            </x14:dxf>
          </x14:cfRule>
          <x14:cfRule type="cellIs" priority="151" operator="equal" id="{807C4359-CB33-4298-9180-95D72B89C896}">
            <xm:f>Values!$A$6</xm:f>
            <x14:dxf>
              <fill>
                <patternFill>
                  <bgColor rgb="FFF39C12"/>
                </patternFill>
              </fill>
            </x14:dxf>
          </x14:cfRule>
          <x14:cfRule type="cellIs" priority="152" operator="equal" id="{DBC81219-7C8A-4EF4-A980-BD4A2EDBDAF5}">
            <xm:f>Values!$A$5</xm:f>
            <x14:dxf>
              <fill>
                <patternFill>
                  <bgColor rgb="FFE74C3C"/>
                </patternFill>
              </fill>
            </x14:dxf>
          </x14:cfRule>
          <xm:sqref>E22</xm:sqref>
        </x14:conditionalFormatting>
        <x14:conditionalFormatting xmlns:xm="http://schemas.microsoft.com/office/excel/2006/main">
          <x14:cfRule type="cellIs" priority="153" operator="equal" id="{78AF80F4-765A-47C6-AC3D-6E8E91480992}">
            <xm:f>Values!$A$15</xm:f>
            <x14:dxf>
              <fill>
                <patternFill>
                  <bgColor rgb="FF27AE60"/>
                </patternFill>
              </fill>
            </x14:dxf>
          </x14:cfRule>
          <x14:cfRule type="cellIs" priority="154" operator="equal" id="{EE0E2446-C15A-4699-8069-4413D1F1CD52}">
            <xm:f>Values!$A$14</xm:f>
            <x14:dxf>
              <fill>
                <patternFill>
                  <bgColor rgb="FFFFFF00"/>
                </patternFill>
              </fill>
            </x14:dxf>
          </x14:cfRule>
          <x14:cfRule type="cellIs" priority="155" operator="equal" id="{0539E2A5-E881-42E4-99CE-AB754798F3E4}">
            <xm:f>Values!$A$13</xm:f>
            <x14:dxf>
              <fill>
                <patternFill>
                  <bgColor rgb="FFF39C12"/>
                </patternFill>
              </fill>
            </x14:dxf>
          </x14:cfRule>
          <x14:cfRule type="cellIs" priority="156" operator="equal" id="{3B90B48C-16E0-4AEB-B04B-DE68880BE070}">
            <xm:f>Values!$A$12</xm:f>
            <x14:dxf>
              <fill>
                <patternFill>
                  <bgColor rgb="FFE74C3C"/>
                </patternFill>
              </fill>
            </x14:dxf>
          </x14:cfRule>
          <xm:sqref>F22</xm:sqref>
        </x14:conditionalFormatting>
        <x14:conditionalFormatting xmlns:xm="http://schemas.microsoft.com/office/excel/2006/main">
          <x14:cfRule type="cellIs" priority="145" operator="equal" id="{571F6AFD-FC20-437C-AFC9-0B175A80540C}">
            <xm:f>Values!$A$22</xm:f>
            <x14:dxf>
              <fill>
                <patternFill>
                  <bgColor rgb="FF27AE60"/>
                </patternFill>
              </fill>
            </x14:dxf>
          </x14:cfRule>
          <x14:cfRule type="cellIs" priority="146" operator="equal" id="{18266F20-EB36-4A94-829F-98F7E9ABEF42}">
            <xm:f>Values!$A$21</xm:f>
            <x14:dxf>
              <fill>
                <patternFill>
                  <bgColor rgb="FFFFFF00"/>
                </patternFill>
              </fill>
            </x14:dxf>
          </x14:cfRule>
          <x14:cfRule type="cellIs" priority="147" operator="equal" id="{08BDF780-68C4-4FE0-B821-99A2043FD87F}">
            <xm:f>Values!$A$20</xm:f>
            <x14:dxf>
              <fill>
                <patternFill>
                  <bgColor rgb="FFF39C12"/>
                </patternFill>
              </fill>
            </x14:dxf>
          </x14:cfRule>
          <x14:cfRule type="cellIs" priority="148" operator="equal" id="{C1DFDA96-B75B-45F8-BA7D-A58C22C1B5BF}">
            <xm:f>Values!$A$19</xm:f>
            <x14:dxf>
              <fill>
                <patternFill>
                  <bgColor rgb="FFE74C3C"/>
                </patternFill>
              </fill>
            </x14:dxf>
          </x14:cfRule>
          <xm:sqref>G22</xm:sqref>
        </x14:conditionalFormatting>
        <x14:conditionalFormatting xmlns:xm="http://schemas.microsoft.com/office/excel/2006/main">
          <x14:cfRule type="cellIs" priority="125" operator="equal" id="{680ECC06-41EC-4568-A655-5EF5FBF04040}">
            <xm:f>Values!$A$8</xm:f>
            <x14:dxf>
              <fill>
                <patternFill>
                  <bgColor rgb="FF27AE60"/>
                </patternFill>
              </fill>
            </x14:dxf>
          </x14:cfRule>
          <x14:cfRule type="cellIs" priority="126" operator="equal" id="{C1A2A349-4A45-48A7-ABD9-35581BA9C8CA}">
            <xm:f>Values!$A$7</xm:f>
            <x14:dxf>
              <fill>
                <patternFill>
                  <bgColor rgb="FFFFFF00"/>
                </patternFill>
              </fill>
            </x14:dxf>
          </x14:cfRule>
          <x14:cfRule type="cellIs" priority="127" operator="equal" id="{9CC1C56A-B8F7-4E23-B74A-5FE89151BC3A}">
            <xm:f>Values!$A$6</xm:f>
            <x14:dxf>
              <fill>
                <patternFill>
                  <bgColor rgb="FFF39C12"/>
                </patternFill>
              </fill>
            </x14:dxf>
          </x14:cfRule>
          <x14:cfRule type="cellIs" priority="128" operator="equal" id="{4CB00BE9-A6B9-47F9-A7F8-4191FBA3F8A7}">
            <xm:f>Values!$A$5</xm:f>
            <x14:dxf>
              <fill>
                <patternFill>
                  <bgColor rgb="FFE74C3C"/>
                </patternFill>
              </fill>
            </x14:dxf>
          </x14:cfRule>
          <xm:sqref>E24:E26</xm:sqref>
        </x14:conditionalFormatting>
        <x14:conditionalFormatting xmlns:xm="http://schemas.microsoft.com/office/excel/2006/main">
          <x14:cfRule type="cellIs" priority="129" operator="equal" id="{F8B0E13F-CF6E-40F6-951F-AF6BB52683DD}">
            <xm:f>Values!$A$15</xm:f>
            <x14:dxf>
              <fill>
                <patternFill>
                  <bgColor rgb="FF27AE60"/>
                </patternFill>
              </fill>
            </x14:dxf>
          </x14:cfRule>
          <x14:cfRule type="cellIs" priority="130" operator="equal" id="{3C2DC335-4354-4439-92C0-A4980148DFE4}">
            <xm:f>Values!$A$14</xm:f>
            <x14:dxf>
              <fill>
                <patternFill>
                  <bgColor rgb="FFFFFF00"/>
                </patternFill>
              </fill>
            </x14:dxf>
          </x14:cfRule>
          <x14:cfRule type="cellIs" priority="131" operator="equal" id="{78E1CA3E-6F6C-42A6-82DC-D9460BE38DF9}">
            <xm:f>Values!$A$13</xm:f>
            <x14:dxf>
              <fill>
                <patternFill>
                  <bgColor rgb="FFF39C12"/>
                </patternFill>
              </fill>
            </x14:dxf>
          </x14:cfRule>
          <x14:cfRule type="cellIs" priority="132" operator="equal" id="{6D9152D9-D709-463C-93D8-C5DB6433554E}">
            <xm:f>Values!$A$12</xm:f>
            <x14:dxf>
              <fill>
                <patternFill>
                  <bgColor rgb="FFE74C3C"/>
                </patternFill>
              </fill>
            </x14:dxf>
          </x14:cfRule>
          <xm:sqref>F24:F26</xm:sqref>
        </x14:conditionalFormatting>
        <x14:conditionalFormatting xmlns:xm="http://schemas.microsoft.com/office/excel/2006/main">
          <x14:cfRule type="cellIs" priority="121" operator="equal" id="{F7DB4CC2-20A3-4474-8283-BC71FE388916}">
            <xm:f>Values!$A$22</xm:f>
            <x14:dxf>
              <fill>
                <patternFill>
                  <bgColor rgb="FF27AE60"/>
                </patternFill>
              </fill>
            </x14:dxf>
          </x14:cfRule>
          <x14:cfRule type="cellIs" priority="122" operator="equal" id="{ED4E319C-D3CC-4C69-A6DA-95C5521A769E}">
            <xm:f>Values!$A$21</xm:f>
            <x14:dxf>
              <fill>
                <patternFill>
                  <bgColor rgb="FFFFFF00"/>
                </patternFill>
              </fill>
            </x14:dxf>
          </x14:cfRule>
          <x14:cfRule type="cellIs" priority="123" operator="equal" id="{F4DAF784-5886-40BF-ABEF-717E5530F1FE}">
            <xm:f>Values!$A$20</xm:f>
            <x14:dxf>
              <fill>
                <patternFill>
                  <bgColor rgb="FFF39C12"/>
                </patternFill>
              </fill>
            </x14:dxf>
          </x14:cfRule>
          <x14:cfRule type="cellIs" priority="124" operator="equal" id="{64C2F90C-9017-4200-90CA-C26CF6CB8CCC}">
            <xm:f>Values!$A$19</xm:f>
            <x14:dxf>
              <fill>
                <patternFill>
                  <bgColor rgb="FFE74C3C"/>
                </patternFill>
              </fill>
            </x14:dxf>
          </x14:cfRule>
          <xm:sqref>G24:G26</xm:sqref>
        </x14:conditionalFormatting>
        <x14:conditionalFormatting xmlns:xm="http://schemas.microsoft.com/office/excel/2006/main">
          <x14:cfRule type="cellIs" priority="113" operator="equal" id="{9B1A8398-DA7B-4A6B-A85C-6E8C4489BDE6}">
            <xm:f>Values!$A$8</xm:f>
            <x14:dxf>
              <fill>
                <patternFill>
                  <bgColor rgb="FF27AE60"/>
                </patternFill>
              </fill>
            </x14:dxf>
          </x14:cfRule>
          <x14:cfRule type="cellIs" priority="114" operator="equal" id="{BA25CB0D-EDD0-411E-A36E-0C899C381B70}">
            <xm:f>Values!$A$7</xm:f>
            <x14:dxf>
              <fill>
                <patternFill>
                  <bgColor rgb="FFFFFF00"/>
                </patternFill>
              </fill>
            </x14:dxf>
          </x14:cfRule>
          <x14:cfRule type="cellIs" priority="115" operator="equal" id="{8AD11505-A7B9-4253-8B26-9110FFE7F502}">
            <xm:f>Values!$A$6</xm:f>
            <x14:dxf>
              <fill>
                <patternFill>
                  <bgColor rgb="FFF39C12"/>
                </patternFill>
              </fill>
            </x14:dxf>
          </x14:cfRule>
          <x14:cfRule type="cellIs" priority="116" operator="equal" id="{A656F17B-B530-42A4-9F54-F6D6293AC430}">
            <xm:f>Values!$A$5</xm:f>
            <x14:dxf>
              <fill>
                <patternFill>
                  <bgColor rgb="FFE74C3C"/>
                </patternFill>
              </fill>
            </x14:dxf>
          </x14:cfRule>
          <xm:sqref>E28:E29</xm:sqref>
        </x14:conditionalFormatting>
        <x14:conditionalFormatting xmlns:xm="http://schemas.microsoft.com/office/excel/2006/main">
          <x14:cfRule type="cellIs" priority="117" operator="equal" id="{482E6E31-6669-4CC5-923B-0B95ACF0EAA8}">
            <xm:f>Values!$A$15</xm:f>
            <x14:dxf>
              <fill>
                <patternFill>
                  <bgColor rgb="FF27AE60"/>
                </patternFill>
              </fill>
            </x14:dxf>
          </x14:cfRule>
          <x14:cfRule type="cellIs" priority="118" operator="equal" id="{95FA66D7-A182-43A8-B8C1-BD1706C2C4CF}">
            <xm:f>Values!$A$14</xm:f>
            <x14:dxf>
              <fill>
                <patternFill>
                  <bgColor rgb="FFFFFF00"/>
                </patternFill>
              </fill>
            </x14:dxf>
          </x14:cfRule>
          <x14:cfRule type="cellIs" priority="119" operator="equal" id="{5DAD26C9-8A84-459A-8D4C-ED95737AB297}">
            <xm:f>Values!$A$13</xm:f>
            <x14:dxf>
              <fill>
                <patternFill>
                  <bgColor rgb="FFF39C12"/>
                </patternFill>
              </fill>
            </x14:dxf>
          </x14:cfRule>
          <x14:cfRule type="cellIs" priority="120" operator="equal" id="{B82CAA25-E0BC-4F0C-AF8C-F1C392E1378F}">
            <xm:f>Values!$A$12</xm:f>
            <x14:dxf>
              <fill>
                <patternFill>
                  <bgColor rgb="FFE74C3C"/>
                </patternFill>
              </fill>
            </x14:dxf>
          </x14:cfRule>
          <xm:sqref>F28:F29</xm:sqref>
        </x14:conditionalFormatting>
        <x14:conditionalFormatting xmlns:xm="http://schemas.microsoft.com/office/excel/2006/main">
          <x14:cfRule type="cellIs" priority="109" operator="equal" id="{AD31AD7B-0B14-477F-AEC7-C0C009D792C5}">
            <xm:f>Values!$A$22</xm:f>
            <x14:dxf>
              <fill>
                <patternFill>
                  <bgColor rgb="FF27AE60"/>
                </patternFill>
              </fill>
            </x14:dxf>
          </x14:cfRule>
          <x14:cfRule type="cellIs" priority="110" operator="equal" id="{77F420A6-DF55-49FB-A354-97CD5E67F4C8}">
            <xm:f>Values!$A$21</xm:f>
            <x14:dxf>
              <fill>
                <patternFill>
                  <bgColor rgb="FFFFFF00"/>
                </patternFill>
              </fill>
            </x14:dxf>
          </x14:cfRule>
          <x14:cfRule type="cellIs" priority="111" operator="equal" id="{05724D9F-6222-4B46-A05D-3FA16B1EF906}">
            <xm:f>Values!$A$20</xm:f>
            <x14:dxf>
              <fill>
                <patternFill>
                  <bgColor rgb="FFF39C12"/>
                </patternFill>
              </fill>
            </x14:dxf>
          </x14:cfRule>
          <x14:cfRule type="cellIs" priority="112" operator="equal" id="{077DE7CE-2273-498C-9544-18186DC2FDE8}">
            <xm:f>Values!$A$19</xm:f>
            <x14:dxf>
              <fill>
                <patternFill>
                  <bgColor rgb="FFE74C3C"/>
                </patternFill>
              </fill>
            </x14:dxf>
          </x14:cfRule>
          <xm:sqref>G28:G29</xm:sqref>
        </x14:conditionalFormatting>
        <x14:conditionalFormatting xmlns:xm="http://schemas.microsoft.com/office/excel/2006/main">
          <x14:cfRule type="cellIs" priority="17" operator="equal" id="{E1BE2580-C2E8-4B72-B938-0FD5C7ECEA17}">
            <xm:f>Values!$A$8</xm:f>
            <x14:dxf>
              <fill>
                <patternFill>
                  <bgColor rgb="FF27AE60"/>
                </patternFill>
              </fill>
            </x14:dxf>
          </x14:cfRule>
          <x14:cfRule type="cellIs" priority="18" operator="equal" id="{A9242CA3-2DA5-43D2-A072-A9C2E2807071}">
            <xm:f>Values!$A$7</xm:f>
            <x14:dxf>
              <fill>
                <patternFill>
                  <bgColor rgb="FFFFFF00"/>
                </patternFill>
              </fill>
            </x14:dxf>
          </x14:cfRule>
          <x14:cfRule type="cellIs" priority="19" operator="equal" id="{80CC73C6-1BFE-4F1C-9AE9-CD068D0E68CC}">
            <xm:f>Values!$A$6</xm:f>
            <x14:dxf>
              <fill>
                <patternFill>
                  <bgColor rgb="FFF39C12"/>
                </patternFill>
              </fill>
            </x14:dxf>
          </x14:cfRule>
          <x14:cfRule type="cellIs" priority="20" operator="equal" id="{BA5A5D83-C23D-457C-ADF0-175A34EA307D}">
            <xm:f>Values!$A$5</xm:f>
            <x14:dxf>
              <fill>
                <patternFill>
                  <bgColor rgb="FFE74C3C"/>
                </patternFill>
              </fill>
            </x14:dxf>
          </x14:cfRule>
          <xm:sqref>E30</xm:sqref>
        </x14:conditionalFormatting>
        <x14:conditionalFormatting xmlns:xm="http://schemas.microsoft.com/office/excel/2006/main">
          <x14:cfRule type="cellIs" priority="21" operator="equal" id="{9CC9E412-CD19-4C6E-BAEA-E0C2524C8F5B}">
            <xm:f>Values!$A$15</xm:f>
            <x14:dxf>
              <fill>
                <patternFill>
                  <bgColor rgb="FF27AE60"/>
                </patternFill>
              </fill>
            </x14:dxf>
          </x14:cfRule>
          <x14:cfRule type="cellIs" priority="22" operator="equal" id="{3D6E4ABF-3363-4844-93A8-FA43FF62AA36}">
            <xm:f>Values!$A$14</xm:f>
            <x14:dxf>
              <fill>
                <patternFill>
                  <bgColor rgb="FFFFFF00"/>
                </patternFill>
              </fill>
            </x14:dxf>
          </x14:cfRule>
          <x14:cfRule type="cellIs" priority="23" operator="equal" id="{07486287-48F8-4288-A6C8-887E87B956FB}">
            <xm:f>Values!$A$13</xm:f>
            <x14:dxf>
              <fill>
                <patternFill>
                  <bgColor rgb="FFF39C12"/>
                </patternFill>
              </fill>
            </x14:dxf>
          </x14:cfRule>
          <x14:cfRule type="cellIs" priority="24" operator="equal" id="{70A1E419-2528-4285-BF4F-8A90DA7EDB70}">
            <xm:f>Values!$A$12</xm:f>
            <x14:dxf>
              <fill>
                <patternFill>
                  <bgColor rgb="FFE74C3C"/>
                </patternFill>
              </fill>
            </x14:dxf>
          </x14:cfRule>
          <xm:sqref>F30</xm:sqref>
        </x14:conditionalFormatting>
        <x14:conditionalFormatting xmlns:xm="http://schemas.microsoft.com/office/excel/2006/main">
          <x14:cfRule type="cellIs" priority="13" operator="equal" id="{D4E2CEAF-DB3C-4C97-BD1D-74787805F3EA}">
            <xm:f>Values!$A$22</xm:f>
            <x14:dxf>
              <fill>
                <patternFill>
                  <bgColor rgb="FF27AE60"/>
                </patternFill>
              </fill>
            </x14:dxf>
          </x14:cfRule>
          <x14:cfRule type="cellIs" priority="14" operator="equal" id="{7B9128C0-ED0C-4701-8DE1-4DC5511CC818}">
            <xm:f>Values!$A$21</xm:f>
            <x14:dxf>
              <fill>
                <patternFill>
                  <bgColor rgb="FFFFFF00"/>
                </patternFill>
              </fill>
            </x14:dxf>
          </x14:cfRule>
          <x14:cfRule type="cellIs" priority="15" operator="equal" id="{6DBA7524-D846-4CD2-97A4-1DC272B0DF1E}">
            <xm:f>Values!$A$20</xm:f>
            <x14:dxf>
              <fill>
                <patternFill>
                  <bgColor rgb="FFF39C12"/>
                </patternFill>
              </fill>
            </x14:dxf>
          </x14:cfRule>
          <x14:cfRule type="cellIs" priority="16" operator="equal" id="{CEC2E28B-7D53-4B68-A2EB-850A7E68E736}">
            <xm:f>Values!$A$19</xm:f>
            <x14:dxf>
              <fill>
                <patternFill>
                  <bgColor rgb="FFE74C3C"/>
                </patternFill>
              </fill>
            </x14:dxf>
          </x14:cfRule>
          <xm:sqref>G30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11A2734-EC0C-44A3-B56E-9C8DFB7D2500}">
          <x14:formula1>
            <xm:f>Values!$A$18:$A$22</xm:f>
          </x14:formula1>
          <xm:sqref>G24:G26 G22 G28:G30</xm:sqref>
        </x14:dataValidation>
        <x14:dataValidation type="list" allowBlank="1" showInputMessage="1" showErrorMessage="1" xr:uid="{D5C67374-6CCA-4AB8-886C-FD47257912A5}">
          <x14:formula1>
            <xm:f>Values!$A$11:$A$15</xm:f>
          </x14:formula1>
          <xm:sqref>F24:F26 F22 F28:F30</xm:sqref>
        </x14:dataValidation>
        <x14:dataValidation type="list" allowBlank="1" showInputMessage="1" showErrorMessage="1" xr:uid="{4DAA4D18-434B-433C-93D4-5136D8FA8A1A}">
          <x14:formula1>
            <xm:f>Values!$A$4:$A$8</xm:f>
          </x14:formula1>
          <xm:sqref>E24:E26 E22 E28:E30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13</vt:i4>
      </vt:variant>
    </vt:vector>
  </HeadingPairs>
  <TitlesOfParts>
    <vt:vector size="13" baseType="lpstr">
      <vt:lpstr>ReadMe</vt:lpstr>
      <vt:lpstr>DashBoard</vt:lpstr>
      <vt:lpstr>LCP #1</vt:lpstr>
      <vt:lpstr>LCP #2</vt:lpstr>
      <vt:lpstr>LCP #3</vt:lpstr>
      <vt:lpstr>LCP #4</vt:lpstr>
      <vt:lpstr>LCP #5</vt:lpstr>
      <vt:lpstr>LCP #6</vt:lpstr>
      <vt:lpstr>LCP #7</vt:lpstr>
      <vt:lpstr>LCP #8</vt:lpstr>
      <vt:lpstr>LCP #9</vt:lpstr>
      <vt:lpstr>Values</vt:lpstr>
      <vt:lpstr>Important GDPR Elements</vt:lpstr>
    </vt:vector>
  </TitlesOfParts>
  <Company>Enclave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Tarala</dc:creator>
  <cp:lastModifiedBy>Harry van den Brink</cp:lastModifiedBy>
  <cp:lastPrinted>2019-03-25T09:08:33Z</cp:lastPrinted>
  <dcterms:created xsi:type="dcterms:W3CDTF">2014-02-04T12:41:39Z</dcterms:created>
  <dcterms:modified xsi:type="dcterms:W3CDTF">2019-04-08T12:57:39Z</dcterms:modified>
</cp:coreProperties>
</file>